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F:\★ツール\HPダウンロード\"/>
    </mc:Choice>
  </mc:AlternateContent>
  <xr:revisionPtr revIDLastSave="0" documentId="13_ncr:1_{F692A1F1-6A64-470B-B551-9C82200D85FD}" xr6:coauthVersionLast="36" xr6:coauthVersionMax="36" xr10:uidLastSave="{00000000-0000-0000-0000-000000000000}"/>
  <bookViews>
    <workbookView xWindow="0" yWindow="0" windowWidth="22260" windowHeight="12648" tabRatio="589" xr2:uid="{00000000-000D-0000-FFFF-FFFF00000000}"/>
  </bookViews>
  <sheets>
    <sheet name="注意事項" sheetId="9" r:id="rId1"/>
    <sheet name="損益計画" sheetId="3" r:id="rId2"/>
    <sheet name="販売計画" sheetId="2" r:id="rId3"/>
    <sheet name="仕入計画" sheetId="5" r:id="rId4"/>
    <sheet name="人員計画" sheetId="7" r:id="rId5"/>
    <sheet name="資金・投資計画" sheetId="8" r:id="rId6"/>
    <sheet name="その他" sheetId="6" r:id="rId7"/>
  </sheets>
  <definedNames>
    <definedName name="_xlnm.Print_Area" localSheetId="3">仕入計画!$A$1:$F$32</definedName>
    <definedName name="_xlnm.Print_Area" localSheetId="5">資金・投資計画!$A$1:$G$37</definedName>
    <definedName name="_xlnm.Print_Area" localSheetId="0">注意事項!$A$1:$K$1</definedName>
    <definedName name="_xlnm.Print_Area" localSheetId="2">販売計画!$A$1:$J$38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8" l="1"/>
  <c r="F34" i="8"/>
  <c r="F33" i="8"/>
  <c r="E35" i="8"/>
  <c r="E34" i="8"/>
  <c r="E33" i="8"/>
  <c r="D35" i="8"/>
  <c r="D33" i="8"/>
  <c r="D34" i="8"/>
  <c r="G31" i="8"/>
  <c r="G30" i="8"/>
  <c r="G29" i="8"/>
  <c r="D23" i="3" l="1"/>
  <c r="C42" i="8"/>
  <c r="D42" i="8" s="1"/>
  <c r="E42" i="8" s="1"/>
  <c r="C43" i="8"/>
  <c r="D43" i="8" s="1"/>
  <c r="E43" i="8" s="1"/>
  <c r="F43" i="8" s="1"/>
  <c r="D41" i="8"/>
  <c r="E41" i="8" s="1"/>
  <c r="F41" i="8" s="1"/>
  <c r="C41" i="8"/>
  <c r="E24" i="8"/>
  <c r="C13" i="3" s="1"/>
  <c r="F24" i="8"/>
  <c r="D13" i="3" s="1"/>
  <c r="G24" i="8"/>
  <c r="E13" i="3" s="1"/>
  <c r="F16" i="8"/>
  <c r="D16" i="8"/>
  <c r="F20" i="6"/>
  <c r="E12" i="3" s="1"/>
  <c r="E20" i="6"/>
  <c r="D12" i="3" s="1"/>
  <c r="D20" i="6"/>
  <c r="C12" i="3" s="1"/>
  <c r="B18" i="6"/>
  <c r="B15" i="6"/>
  <c r="B12" i="6"/>
  <c r="F7" i="6"/>
  <c r="E11" i="3" s="1"/>
  <c r="E7" i="6"/>
  <c r="D11" i="3" s="1"/>
  <c r="D7" i="6"/>
  <c r="C11" i="3" s="1"/>
  <c r="C23" i="3" l="1"/>
  <c r="E23" i="3"/>
  <c r="F42" i="8"/>
  <c r="C26" i="7"/>
  <c r="C18" i="7"/>
  <c r="C27" i="7" s="1"/>
  <c r="D18" i="7"/>
  <c r="E18" i="7"/>
  <c r="E27" i="7" s="1"/>
  <c r="C19" i="7"/>
  <c r="D19" i="7"/>
  <c r="E19" i="7"/>
  <c r="D17" i="7"/>
  <c r="D26" i="7" s="1"/>
  <c r="E17" i="7"/>
  <c r="E20" i="7" s="1"/>
  <c r="C17" i="7"/>
  <c r="D36" i="2"/>
  <c r="C5" i="3" s="1"/>
  <c r="E36" i="2"/>
  <c r="D5" i="3" s="1"/>
  <c r="F36" i="2"/>
  <c r="E5" i="3" s="1"/>
  <c r="D22" i="2"/>
  <c r="E22" i="2"/>
  <c r="F22" i="2"/>
  <c r="G22" i="2"/>
  <c r="H22" i="2"/>
  <c r="I22" i="2"/>
  <c r="J22" i="2"/>
  <c r="D23" i="2"/>
  <c r="E23" i="2"/>
  <c r="F23" i="2"/>
  <c r="G23" i="2"/>
  <c r="H23" i="2"/>
  <c r="I23" i="2"/>
  <c r="J23" i="2"/>
  <c r="D24" i="2"/>
  <c r="E24" i="2"/>
  <c r="F24" i="2"/>
  <c r="G24" i="2"/>
  <c r="H24" i="2"/>
  <c r="I24" i="2"/>
  <c r="J24" i="2"/>
  <c r="D25" i="2"/>
  <c r="E25" i="2"/>
  <c r="F25" i="2"/>
  <c r="G25" i="2"/>
  <c r="H25" i="2"/>
  <c r="I25" i="2"/>
  <c r="J25" i="2"/>
  <c r="D26" i="2"/>
  <c r="E26" i="2"/>
  <c r="F26" i="2"/>
  <c r="G26" i="2"/>
  <c r="H26" i="2"/>
  <c r="I26" i="2"/>
  <c r="J26" i="2"/>
  <c r="E21" i="2"/>
  <c r="F21" i="2"/>
  <c r="G21" i="2"/>
  <c r="H21" i="2"/>
  <c r="I21" i="2"/>
  <c r="J21" i="2"/>
  <c r="D21" i="2"/>
  <c r="D36" i="8" l="1"/>
  <c r="C17" i="3" s="1"/>
  <c r="D20" i="7"/>
  <c r="E26" i="7"/>
  <c r="E28" i="7" s="1"/>
  <c r="E36" i="7" s="1"/>
  <c r="E10" i="3" s="1"/>
  <c r="C28" i="7"/>
  <c r="D27" i="7"/>
  <c r="D28" i="7" s="1"/>
  <c r="C20" i="7"/>
  <c r="E36" i="8"/>
  <c r="D17" i="3" s="1"/>
  <c r="F36" i="8"/>
  <c r="E17" i="3" s="1"/>
  <c r="E29" i="2"/>
  <c r="D23" i="5" s="1"/>
  <c r="D25" i="5" s="1"/>
  <c r="D7" i="3" s="1"/>
  <c r="F29" i="2"/>
  <c r="E23" i="5" s="1"/>
  <c r="E25" i="5" s="1"/>
  <c r="E7" i="3" s="1"/>
  <c r="D29" i="2"/>
  <c r="C23" i="5" s="1"/>
  <c r="C25" i="5" s="1"/>
  <c r="C7" i="3" s="1"/>
  <c r="C36" i="7" l="1"/>
  <c r="C10" i="3" s="1"/>
  <c r="D36" i="7"/>
  <c r="D10" i="3" s="1"/>
  <c r="C4" i="3"/>
  <c r="C6" i="3" s="1"/>
  <c r="E4" i="3"/>
  <c r="E6" i="3" s="1"/>
  <c r="D4" i="3"/>
  <c r="D6" i="3" s="1"/>
  <c r="D8" i="3" l="1"/>
  <c r="E34" i="6"/>
  <c r="E39" i="6" s="1"/>
  <c r="D14" i="3" s="1"/>
  <c r="D15" i="3" s="1"/>
  <c r="E8" i="3"/>
  <c r="F34" i="6"/>
  <c r="F39" i="6" s="1"/>
  <c r="E14" i="3" s="1"/>
  <c r="E15" i="3" s="1"/>
  <c r="C8" i="3"/>
  <c r="C9" i="3" s="1"/>
  <c r="D34" i="6"/>
  <c r="D39" i="6" s="1"/>
  <c r="C14" i="3" s="1"/>
  <c r="C15" i="3" s="1"/>
  <c r="D9" i="3"/>
  <c r="D16" i="3"/>
  <c r="D18" i="3" s="1"/>
  <c r="D19" i="3" s="1"/>
  <c r="F15" i="8"/>
  <c r="D20" i="3" l="1"/>
  <c r="D22" i="3" s="1"/>
  <c r="E16" i="3"/>
  <c r="E18" i="3" s="1"/>
  <c r="E19" i="3" s="1"/>
  <c r="E9" i="3"/>
  <c r="C16" i="3"/>
  <c r="C18" i="3" s="1"/>
  <c r="C19" i="3" l="1"/>
  <c r="C20" i="3" s="1"/>
  <c r="C22" i="3" s="1"/>
  <c r="E20" i="3"/>
  <c r="E22" i="3" s="1"/>
</calcChain>
</file>

<file path=xl/sharedStrings.xml><?xml version="1.0" encoding="utf-8"?>
<sst xmlns="http://schemas.openxmlformats.org/spreadsheetml/2006/main" count="281" uniqueCount="144">
  <si>
    <t>1年目</t>
    <rPh sb="1" eb="3">
      <t>ネンメ</t>
    </rPh>
    <phoneticPr fontId="3"/>
  </si>
  <si>
    <t>午前</t>
    <rPh sb="0" eb="2">
      <t>ゴゼン</t>
    </rPh>
    <phoneticPr fontId="3"/>
  </si>
  <si>
    <t>午後</t>
    <rPh sb="0" eb="2">
      <t>ゴゴ</t>
    </rPh>
    <phoneticPr fontId="3"/>
  </si>
  <si>
    <t>日</t>
    <rPh sb="0" eb="1">
      <t>ニチ</t>
    </rPh>
    <phoneticPr fontId="3"/>
  </si>
  <si>
    <t>月</t>
  </si>
  <si>
    <t>火</t>
  </si>
  <si>
    <t>水</t>
  </si>
  <si>
    <t>木</t>
  </si>
  <si>
    <t>金</t>
  </si>
  <si>
    <t>土</t>
  </si>
  <si>
    <t>2年目</t>
    <rPh sb="1" eb="3">
      <t>ネンメ</t>
    </rPh>
    <phoneticPr fontId="3"/>
  </si>
  <si>
    <t>3年目</t>
    <rPh sb="1" eb="3">
      <t>ネンメ</t>
    </rPh>
    <phoneticPr fontId="3"/>
  </si>
  <si>
    <t>客単価</t>
    <rPh sb="0" eb="3">
      <t>キャクタンカ</t>
    </rPh>
    <phoneticPr fontId="3"/>
  </si>
  <si>
    <t>人数</t>
    <rPh sb="0" eb="2">
      <t>ニンズウ</t>
    </rPh>
    <phoneticPr fontId="3"/>
  </si>
  <si>
    <t>（単位：円）</t>
    <rPh sb="1" eb="3">
      <t>タンイ</t>
    </rPh>
    <rPh sb="4" eb="5">
      <t>エン</t>
    </rPh>
    <phoneticPr fontId="3"/>
  </si>
  <si>
    <t>（単位：人）</t>
    <rPh sb="1" eb="3">
      <t>タンイ</t>
    </rPh>
    <rPh sb="4" eb="5">
      <t>ニン</t>
    </rPh>
    <phoneticPr fontId="3"/>
  </si>
  <si>
    <t>１年目</t>
    <rPh sb="1" eb="3">
      <t>ネンメ</t>
    </rPh>
    <phoneticPr fontId="3"/>
  </si>
  <si>
    <t>２年目</t>
    <rPh sb="1" eb="3">
      <t>ネンメ</t>
    </rPh>
    <phoneticPr fontId="3"/>
  </si>
  <si>
    <t>３年目</t>
    <rPh sb="1" eb="3">
      <t>ネンメ</t>
    </rPh>
    <phoneticPr fontId="3"/>
  </si>
  <si>
    <t>※売上高明細を年換算し、千円未満切り捨てしています。</t>
    <rPh sb="1" eb="4">
      <t>ウリアゲダカ</t>
    </rPh>
    <rPh sb="4" eb="6">
      <t>メイサイ</t>
    </rPh>
    <rPh sb="7" eb="10">
      <t>ネンカンザン</t>
    </rPh>
    <rPh sb="12" eb="16">
      <t>センエンミマン</t>
    </rPh>
    <rPh sb="16" eb="17">
      <t>キ</t>
    </rPh>
    <rPh sb="18" eb="19">
      <t>ス</t>
    </rPh>
    <phoneticPr fontId="3"/>
  </si>
  <si>
    <t>販売計画</t>
    <rPh sb="0" eb="2">
      <t>ハンバイ</t>
    </rPh>
    <rPh sb="2" eb="4">
      <t>ケイカク</t>
    </rPh>
    <phoneticPr fontId="3"/>
  </si>
  <si>
    <t>損益計画</t>
    <rPh sb="0" eb="2">
      <t>ソンエキ</t>
    </rPh>
    <rPh sb="2" eb="4">
      <t>ケイカク</t>
    </rPh>
    <phoneticPr fontId="3"/>
  </si>
  <si>
    <t>備考</t>
    <rPh sb="0" eb="2">
      <t>ビコウ</t>
    </rPh>
    <phoneticPr fontId="3"/>
  </si>
  <si>
    <t>その他売上高</t>
    <rPh sb="2" eb="3">
      <t>タ</t>
    </rPh>
    <rPh sb="3" eb="6">
      <t>ウリアゲダカ</t>
    </rPh>
    <phoneticPr fontId="3"/>
  </si>
  <si>
    <t>飲食売上高</t>
    <rPh sb="0" eb="2">
      <t>インショク</t>
    </rPh>
    <rPh sb="2" eb="5">
      <t>ウリアゲダカ</t>
    </rPh>
    <phoneticPr fontId="3"/>
  </si>
  <si>
    <t>飲食売上高明細</t>
    <rPh sb="0" eb="2">
      <t>インショク</t>
    </rPh>
    <rPh sb="2" eb="5">
      <t>ウリアゲダカ</t>
    </rPh>
    <rPh sb="5" eb="7">
      <t>メイサイ</t>
    </rPh>
    <phoneticPr fontId="3"/>
  </si>
  <si>
    <t>➀</t>
    <phoneticPr fontId="3"/>
  </si>
  <si>
    <t>➁</t>
    <phoneticPr fontId="3"/>
  </si>
  <si>
    <t>売上高計</t>
    <rPh sb="0" eb="3">
      <t>ウリアゲダカ</t>
    </rPh>
    <rPh sb="3" eb="4">
      <t>ケイ</t>
    </rPh>
    <phoneticPr fontId="3"/>
  </si>
  <si>
    <t>仕入計画</t>
    <rPh sb="0" eb="2">
      <t>シイレ</t>
    </rPh>
    <rPh sb="2" eb="4">
      <t>ケイカク</t>
    </rPh>
    <phoneticPr fontId="3"/>
  </si>
  <si>
    <t>仕入先</t>
    <rPh sb="0" eb="3">
      <t>シイレサキ</t>
    </rPh>
    <phoneticPr fontId="3"/>
  </si>
  <si>
    <t>所在地</t>
    <rPh sb="0" eb="3">
      <t>ショザイチ</t>
    </rPh>
    <phoneticPr fontId="3"/>
  </si>
  <si>
    <t>仕入内容</t>
    <rPh sb="0" eb="2">
      <t>シイレ</t>
    </rPh>
    <rPh sb="2" eb="4">
      <t>ナイヨウ</t>
    </rPh>
    <phoneticPr fontId="3"/>
  </si>
  <si>
    <t>支払条件</t>
    <rPh sb="0" eb="2">
      <t>シハライ</t>
    </rPh>
    <rPh sb="2" eb="4">
      <t>ジョウケン</t>
    </rPh>
    <phoneticPr fontId="3"/>
  </si>
  <si>
    <t>【参考：売上高】</t>
    <rPh sb="1" eb="3">
      <t>サンコウ</t>
    </rPh>
    <rPh sb="4" eb="7">
      <t>ウリアゲダカ</t>
    </rPh>
    <phoneticPr fontId="3"/>
  </si>
  <si>
    <t>売上原価</t>
    <rPh sb="0" eb="4">
      <t>ウリアゲゲンカ</t>
    </rPh>
    <phoneticPr fontId="3"/>
  </si>
  <si>
    <t>粗利率</t>
    <rPh sb="0" eb="3">
      <t>アラリリツ</t>
    </rPh>
    <phoneticPr fontId="3"/>
  </si>
  <si>
    <t>飲食売上</t>
    <rPh sb="0" eb="4">
      <t>インショクウリアゲ</t>
    </rPh>
    <phoneticPr fontId="3"/>
  </si>
  <si>
    <t>飲食売上原価</t>
    <rPh sb="0" eb="4">
      <t>インショクウリアゲ</t>
    </rPh>
    <rPh sb="4" eb="6">
      <t>ゲンカ</t>
    </rPh>
    <phoneticPr fontId="3"/>
  </si>
  <si>
    <t>その売上原価</t>
    <rPh sb="2" eb="4">
      <t>ウリアゲ</t>
    </rPh>
    <rPh sb="4" eb="6">
      <t>ゲンカ</t>
    </rPh>
    <phoneticPr fontId="3"/>
  </si>
  <si>
    <t>合計</t>
    <rPh sb="0" eb="2">
      <t>ゴウケイ</t>
    </rPh>
    <phoneticPr fontId="3"/>
  </si>
  <si>
    <t>売上総利益</t>
    <rPh sb="0" eb="2">
      <t>ウリアゲ</t>
    </rPh>
    <rPh sb="2" eb="5">
      <t>ソウリエキ</t>
    </rPh>
    <phoneticPr fontId="3"/>
  </si>
  <si>
    <t>販売計画参照</t>
    <rPh sb="0" eb="4">
      <t>ハンバイケイカク</t>
    </rPh>
    <rPh sb="4" eb="6">
      <t>サンショウ</t>
    </rPh>
    <phoneticPr fontId="3"/>
  </si>
  <si>
    <t>仕入計画参照</t>
    <rPh sb="0" eb="4">
      <t>シイレケイカク</t>
    </rPh>
    <rPh sb="4" eb="6">
      <t>サンショウ</t>
    </rPh>
    <phoneticPr fontId="3"/>
  </si>
  <si>
    <t>人件費</t>
    <rPh sb="0" eb="3">
      <t>ジンケンヒ</t>
    </rPh>
    <phoneticPr fontId="3"/>
  </si>
  <si>
    <t>家賃</t>
    <rPh sb="0" eb="2">
      <t>ヤチン</t>
    </rPh>
    <phoneticPr fontId="3"/>
  </si>
  <si>
    <t>減価償却費</t>
    <rPh sb="0" eb="5">
      <t>ゲンカショウキャクヒ</t>
    </rPh>
    <phoneticPr fontId="3"/>
  </si>
  <si>
    <t>その他</t>
    <rPh sb="2" eb="3">
      <t>タ</t>
    </rPh>
    <phoneticPr fontId="3"/>
  </si>
  <si>
    <t>販売費及び一般管理費</t>
    <rPh sb="0" eb="3">
      <t>ハンバイヒ</t>
    </rPh>
    <rPh sb="3" eb="4">
      <t>オヨ</t>
    </rPh>
    <rPh sb="5" eb="10">
      <t>イッパンカンリヒ</t>
    </rPh>
    <phoneticPr fontId="3"/>
  </si>
  <si>
    <t>営業利益</t>
    <rPh sb="0" eb="4">
      <t>エイギョウリエキ</t>
    </rPh>
    <phoneticPr fontId="3"/>
  </si>
  <si>
    <t>その他計画</t>
    <rPh sb="2" eb="3">
      <t>タ</t>
    </rPh>
    <rPh sb="3" eb="5">
      <t>ケイカク</t>
    </rPh>
    <phoneticPr fontId="3"/>
  </si>
  <si>
    <t>原価率</t>
    <rPh sb="0" eb="2">
      <t>ゲンカ</t>
    </rPh>
    <rPh sb="2" eb="3">
      <t>リツ</t>
    </rPh>
    <phoneticPr fontId="3"/>
  </si>
  <si>
    <t>人員計画</t>
    <rPh sb="0" eb="2">
      <t>ジンイン</t>
    </rPh>
    <rPh sb="2" eb="4">
      <t>ケイカク</t>
    </rPh>
    <phoneticPr fontId="3"/>
  </si>
  <si>
    <t>正社員</t>
    <rPh sb="0" eb="3">
      <t>セイシャイン</t>
    </rPh>
    <phoneticPr fontId="3"/>
  </si>
  <si>
    <t>アルバイト</t>
    <phoneticPr fontId="3"/>
  </si>
  <si>
    <t>経営者</t>
    <rPh sb="0" eb="3">
      <t>ケイエイシャ</t>
    </rPh>
    <phoneticPr fontId="3"/>
  </si>
  <si>
    <t>一人当たり月額給与</t>
    <rPh sb="0" eb="3">
      <t>ヒトリア</t>
    </rPh>
    <rPh sb="5" eb="7">
      <t>ゲツガク</t>
    </rPh>
    <rPh sb="7" eb="9">
      <t>キュウヨ</t>
    </rPh>
    <phoneticPr fontId="3"/>
  </si>
  <si>
    <t>年間給与</t>
    <rPh sb="0" eb="4">
      <t>ネンカンキュウヨ</t>
    </rPh>
    <phoneticPr fontId="3"/>
  </si>
  <si>
    <t>法定福利費</t>
    <rPh sb="0" eb="5">
      <t>ホウテイフクリヒ</t>
    </rPh>
    <phoneticPr fontId="3"/>
  </si>
  <si>
    <t>法定福利費率</t>
    <rPh sb="0" eb="6">
      <t>ホウテイフクリヒリツ</t>
    </rPh>
    <phoneticPr fontId="3"/>
  </si>
  <si>
    <t>人件費合計</t>
    <rPh sb="0" eb="3">
      <t>ジンケンヒ</t>
    </rPh>
    <rPh sb="3" eb="5">
      <t>ゴウケイ</t>
    </rPh>
    <phoneticPr fontId="3"/>
  </si>
  <si>
    <t>人員計画参照</t>
    <rPh sb="0" eb="2">
      <t>ジンイン</t>
    </rPh>
    <rPh sb="2" eb="4">
      <t>ケイカク</t>
    </rPh>
    <rPh sb="4" eb="6">
      <t>サンショウ</t>
    </rPh>
    <phoneticPr fontId="3"/>
  </si>
  <si>
    <t>物件所在地</t>
    <rPh sb="0" eb="5">
      <t>ブッケンショザイチ</t>
    </rPh>
    <phoneticPr fontId="3"/>
  </si>
  <si>
    <t>地代家賃</t>
    <rPh sb="0" eb="4">
      <t>チダイヤチン</t>
    </rPh>
    <phoneticPr fontId="3"/>
  </si>
  <si>
    <t>支払先</t>
    <rPh sb="0" eb="3">
      <t>シハライサキ</t>
    </rPh>
    <phoneticPr fontId="3"/>
  </si>
  <si>
    <t>合計</t>
    <rPh sb="0" eb="2">
      <t>ゴウケイ</t>
    </rPh>
    <phoneticPr fontId="3"/>
  </si>
  <si>
    <t>水道光熱費</t>
    <rPh sb="0" eb="5">
      <t>スイドウコウネツヒ</t>
    </rPh>
    <phoneticPr fontId="3"/>
  </si>
  <si>
    <t>ガス</t>
    <phoneticPr fontId="3"/>
  </si>
  <si>
    <t>区分</t>
    <rPh sb="0" eb="2">
      <t>クブン</t>
    </rPh>
    <phoneticPr fontId="3"/>
  </si>
  <si>
    <t>水道</t>
    <rPh sb="0" eb="2">
      <t>スイドウ</t>
    </rPh>
    <phoneticPr fontId="3"/>
  </si>
  <si>
    <t>水道光熱費</t>
    <rPh sb="0" eb="5">
      <t>スイドウコウネツヒ</t>
    </rPh>
    <phoneticPr fontId="3"/>
  </si>
  <si>
    <t>その他計画参照</t>
    <rPh sb="2" eb="3">
      <t>ホカ</t>
    </rPh>
    <rPh sb="3" eb="5">
      <t>ケイカク</t>
    </rPh>
    <rPh sb="5" eb="7">
      <t>サンショウ</t>
    </rPh>
    <phoneticPr fontId="3"/>
  </si>
  <si>
    <t>※物件所在地は、地代家賃と連動しています。</t>
    <rPh sb="1" eb="6">
      <t>ブッケンショザイチ</t>
    </rPh>
    <rPh sb="8" eb="12">
      <t>チダイヤチン</t>
    </rPh>
    <rPh sb="13" eb="15">
      <t>レンドウ</t>
    </rPh>
    <phoneticPr fontId="3"/>
  </si>
  <si>
    <t>通信費</t>
    <rPh sb="0" eb="3">
      <t>ツウシンヒ</t>
    </rPh>
    <phoneticPr fontId="3"/>
  </si>
  <si>
    <t>その他</t>
    <rPh sb="2" eb="3">
      <t>タ</t>
    </rPh>
    <phoneticPr fontId="3"/>
  </si>
  <si>
    <t>電力</t>
    <rPh sb="0" eb="2">
      <t>デンリョク</t>
    </rPh>
    <phoneticPr fontId="3"/>
  </si>
  <si>
    <t>科目</t>
    <rPh sb="0" eb="2">
      <t>カモク</t>
    </rPh>
    <phoneticPr fontId="3"/>
  </si>
  <si>
    <t>内容</t>
    <rPh sb="0" eb="2">
      <t>ナイヨウ</t>
    </rPh>
    <phoneticPr fontId="3"/>
  </si>
  <si>
    <t>電話代</t>
    <rPh sb="0" eb="3">
      <t>デンワダイ</t>
    </rPh>
    <phoneticPr fontId="3"/>
  </si>
  <si>
    <t>インターネット代金</t>
    <rPh sb="7" eb="9">
      <t>ダイキン</t>
    </rPh>
    <phoneticPr fontId="3"/>
  </si>
  <si>
    <t>その他</t>
    <rPh sb="2" eb="3">
      <t>ホカ</t>
    </rPh>
    <phoneticPr fontId="3"/>
  </si>
  <si>
    <t>消耗品費</t>
    <rPh sb="0" eb="3">
      <t>ショウモウヒン</t>
    </rPh>
    <rPh sb="3" eb="4">
      <t>ヒ</t>
    </rPh>
    <phoneticPr fontId="3"/>
  </si>
  <si>
    <t>衛生費</t>
    <rPh sb="0" eb="3">
      <t>エイセイヒ</t>
    </rPh>
    <phoneticPr fontId="3"/>
  </si>
  <si>
    <t>広告費</t>
    <rPh sb="0" eb="3">
      <t>コウコクヒ</t>
    </rPh>
    <phoneticPr fontId="3"/>
  </si>
  <si>
    <t>おしぼり</t>
    <phoneticPr fontId="3"/>
  </si>
  <si>
    <t>食器代・調理器具</t>
    <rPh sb="0" eb="2">
      <t>ショッキ</t>
    </rPh>
    <rPh sb="2" eb="3">
      <t>ダイ</t>
    </rPh>
    <rPh sb="4" eb="8">
      <t>チョウリキグ</t>
    </rPh>
    <phoneticPr fontId="3"/>
  </si>
  <si>
    <t>支払手数料</t>
    <rPh sb="0" eb="5">
      <t>シハライテスウリョウ</t>
    </rPh>
    <phoneticPr fontId="3"/>
  </si>
  <si>
    <t>電子マネー・クレカ利用料</t>
    <rPh sb="0" eb="2">
      <t>デンシ</t>
    </rPh>
    <rPh sb="9" eb="12">
      <t>リヨウリョウ</t>
    </rPh>
    <phoneticPr fontId="3"/>
  </si>
  <si>
    <t>税理士報酬</t>
    <rPh sb="0" eb="5">
      <t>ゼイリシホウシュウ</t>
    </rPh>
    <phoneticPr fontId="3"/>
  </si>
  <si>
    <t>（単位：円）</t>
    <rPh sb="1" eb="3">
      <t>タンイ</t>
    </rPh>
    <rPh sb="4" eb="5">
      <t>エン</t>
    </rPh>
    <phoneticPr fontId="3"/>
  </si>
  <si>
    <t>資金・投資計画</t>
    <rPh sb="0" eb="2">
      <t>シキン</t>
    </rPh>
    <rPh sb="3" eb="7">
      <t>トウシケイカク</t>
    </rPh>
    <phoneticPr fontId="3"/>
  </si>
  <si>
    <t>設備資金</t>
    <rPh sb="0" eb="4">
      <t>セツビシキン</t>
    </rPh>
    <phoneticPr fontId="3"/>
  </si>
  <si>
    <t>運転資金</t>
    <rPh sb="0" eb="4">
      <t>ウンテンシキン</t>
    </rPh>
    <phoneticPr fontId="3"/>
  </si>
  <si>
    <t>内装工事費</t>
    <rPh sb="0" eb="5">
      <t>ナイソウコウジヒ</t>
    </rPh>
    <phoneticPr fontId="3"/>
  </si>
  <si>
    <t>店舗保証金</t>
    <rPh sb="0" eb="2">
      <t>テンポ</t>
    </rPh>
    <rPh sb="2" eb="5">
      <t>ホショウキン</t>
    </rPh>
    <phoneticPr fontId="3"/>
  </si>
  <si>
    <t>機械装置</t>
    <rPh sb="0" eb="4">
      <t>キカイソウチ</t>
    </rPh>
    <phoneticPr fontId="3"/>
  </si>
  <si>
    <t>器具備品</t>
    <rPh sb="0" eb="4">
      <t>キグビヒン</t>
    </rPh>
    <phoneticPr fontId="3"/>
  </si>
  <si>
    <t>金額</t>
    <rPh sb="0" eb="2">
      <t>キンガク</t>
    </rPh>
    <phoneticPr fontId="3"/>
  </si>
  <si>
    <t>商品仕入</t>
    <rPh sb="0" eb="4">
      <t>ショウヒンシイ</t>
    </rPh>
    <phoneticPr fontId="3"/>
  </si>
  <si>
    <t>開業経費</t>
    <rPh sb="0" eb="4">
      <t>カイギョウケイヒ</t>
    </rPh>
    <phoneticPr fontId="3"/>
  </si>
  <si>
    <t>その他</t>
    <rPh sb="2" eb="3">
      <t>ホカ</t>
    </rPh>
    <phoneticPr fontId="3"/>
  </si>
  <si>
    <t>投資</t>
    <rPh sb="0" eb="2">
      <t>トウシ</t>
    </rPh>
    <phoneticPr fontId="3"/>
  </si>
  <si>
    <t>調達先</t>
    <rPh sb="0" eb="2">
      <t>チョウタツ</t>
    </rPh>
    <rPh sb="2" eb="3">
      <t>サキ</t>
    </rPh>
    <phoneticPr fontId="3"/>
  </si>
  <si>
    <t>自己資金</t>
    <rPh sb="0" eb="4">
      <t>ジコシキン</t>
    </rPh>
    <phoneticPr fontId="3"/>
  </si>
  <si>
    <t>親族等からの借入</t>
    <rPh sb="0" eb="3">
      <t>シンゾクトウ</t>
    </rPh>
    <rPh sb="6" eb="8">
      <t>カリイレ</t>
    </rPh>
    <phoneticPr fontId="3"/>
  </si>
  <si>
    <t>金融機関借入</t>
    <rPh sb="0" eb="4">
      <t>キンユウキカン</t>
    </rPh>
    <rPh sb="4" eb="6">
      <t>カリイレ</t>
    </rPh>
    <phoneticPr fontId="3"/>
  </si>
  <si>
    <t>※投資金額と調達金額が一致するようにしてください。</t>
    <rPh sb="1" eb="5">
      <t>トウシキンガク</t>
    </rPh>
    <rPh sb="6" eb="8">
      <t>チョウタツ</t>
    </rPh>
    <rPh sb="8" eb="10">
      <t>キンガク</t>
    </rPh>
    <rPh sb="11" eb="13">
      <t>イッチ</t>
    </rPh>
    <phoneticPr fontId="3"/>
  </si>
  <si>
    <t>耐用年数</t>
    <rPh sb="0" eb="4">
      <t>タイヨウネンスウ</t>
    </rPh>
    <phoneticPr fontId="3"/>
  </si>
  <si>
    <t>※資金・投資計画の表の合算数値を一般的な耐用年数での定額法での算出であるため、概算になります。</t>
    <rPh sb="1" eb="3">
      <t>シキン</t>
    </rPh>
    <rPh sb="4" eb="8">
      <t>トウシケイカク</t>
    </rPh>
    <rPh sb="9" eb="10">
      <t>ヒョウ</t>
    </rPh>
    <rPh sb="11" eb="15">
      <t>ガッサンスウチ</t>
    </rPh>
    <rPh sb="16" eb="19">
      <t>イッパンテキ</t>
    </rPh>
    <rPh sb="20" eb="24">
      <t>タイヨウネンスウ</t>
    </rPh>
    <rPh sb="26" eb="29">
      <t>テイガクホウ</t>
    </rPh>
    <rPh sb="31" eb="33">
      <t>サンシュツ</t>
    </rPh>
    <rPh sb="39" eb="41">
      <t>ガイサン</t>
    </rPh>
    <phoneticPr fontId="3"/>
  </si>
  <si>
    <t>資金・投資計画参照</t>
    <rPh sb="0" eb="2">
      <t>シキン</t>
    </rPh>
    <rPh sb="3" eb="7">
      <t>トウシケイカク</t>
    </rPh>
    <rPh sb="7" eb="9">
      <t>サンショウ</t>
    </rPh>
    <phoneticPr fontId="3"/>
  </si>
  <si>
    <t>支払利息</t>
    <rPh sb="0" eb="4">
      <t>シハライリソク</t>
    </rPh>
    <phoneticPr fontId="3"/>
  </si>
  <si>
    <t>経常利益</t>
    <rPh sb="0" eb="4">
      <t>ケイジョウリエキ</t>
    </rPh>
    <phoneticPr fontId="3"/>
  </si>
  <si>
    <t>法人税等</t>
    <rPh sb="0" eb="4">
      <t>ホウジンゼイトウ</t>
    </rPh>
    <phoneticPr fontId="3"/>
  </si>
  <si>
    <t>租税公課</t>
    <rPh sb="0" eb="4">
      <t>ソゼイコウカ</t>
    </rPh>
    <phoneticPr fontId="3"/>
  </si>
  <si>
    <t>消費税</t>
    <rPh sb="0" eb="3">
      <t>ショウヒゼイ</t>
    </rPh>
    <phoneticPr fontId="3"/>
  </si>
  <si>
    <t>税込経理。簡易課税を参考に概算計上。</t>
    <rPh sb="0" eb="4">
      <t>ゼイコミケイリ</t>
    </rPh>
    <rPh sb="5" eb="9">
      <t>カンイカゼイ</t>
    </rPh>
    <rPh sb="10" eb="12">
      <t>サンコウ</t>
    </rPh>
    <rPh sb="13" eb="17">
      <t>ガイサンケイジョウ</t>
    </rPh>
    <phoneticPr fontId="3"/>
  </si>
  <si>
    <t>支払利息</t>
    <rPh sb="0" eb="4">
      <t>シハライリソク</t>
    </rPh>
    <phoneticPr fontId="3"/>
  </si>
  <si>
    <t>借入先</t>
    <rPh sb="0" eb="3">
      <t>カリイレサキ</t>
    </rPh>
    <phoneticPr fontId="3"/>
  </si>
  <si>
    <t>４年目</t>
    <rPh sb="1" eb="3">
      <t>ネンメ</t>
    </rPh>
    <phoneticPr fontId="3"/>
  </si>
  <si>
    <t>返済年数(年）</t>
    <rPh sb="0" eb="4">
      <t>ヘンサイネンスウ</t>
    </rPh>
    <rPh sb="5" eb="6">
      <t>ネン</t>
    </rPh>
    <phoneticPr fontId="3"/>
  </si>
  <si>
    <t>利率（％）</t>
    <rPh sb="0" eb="2">
      <t>リリツ</t>
    </rPh>
    <phoneticPr fontId="3"/>
  </si>
  <si>
    <t>借入金期首残高</t>
    <rPh sb="0" eb="3">
      <t>カリイレキン</t>
    </rPh>
    <rPh sb="3" eb="5">
      <t>キシュ</t>
    </rPh>
    <rPh sb="5" eb="7">
      <t>ザンダカ</t>
    </rPh>
    <phoneticPr fontId="3"/>
  </si>
  <si>
    <t>当初借入金額</t>
    <rPh sb="0" eb="2">
      <t>トウショ</t>
    </rPh>
    <rPh sb="2" eb="4">
      <t>カリイレ</t>
    </rPh>
    <rPh sb="4" eb="6">
      <t>キンガク</t>
    </rPh>
    <phoneticPr fontId="3"/>
  </si>
  <si>
    <t>経常利益の30%</t>
    <rPh sb="0" eb="4">
      <t>ケイジョウリエキ</t>
    </rPh>
    <phoneticPr fontId="3"/>
  </si>
  <si>
    <t>税引後純利益</t>
    <rPh sb="0" eb="3">
      <t>ゼイビキゴ</t>
    </rPh>
    <rPh sb="3" eb="6">
      <t>ジュンリエキ</t>
    </rPh>
    <phoneticPr fontId="3"/>
  </si>
  <si>
    <t>返済可能額</t>
    <rPh sb="0" eb="2">
      <t>ヘンサイ</t>
    </rPh>
    <rPh sb="2" eb="4">
      <t>カノウ</t>
    </rPh>
    <rPh sb="4" eb="5">
      <t>ガク</t>
    </rPh>
    <phoneticPr fontId="3"/>
  </si>
  <si>
    <t>税引後利益＋減価償却費</t>
    <rPh sb="0" eb="3">
      <t>ゼイビキゴ</t>
    </rPh>
    <rPh sb="3" eb="5">
      <t>リエキ</t>
    </rPh>
    <rPh sb="6" eb="11">
      <t>ゲンカショウキャクヒ</t>
    </rPh>
    <phoneticPr fontId="3"/>
  </si>
  <si>
    <t>年間返済額（円）</t>
    <rPh sb="0" eb="5">
      <t>ネンカンヘンサイガク</t>
    </rPh>
    <rPh sb="6" eb="7">
      <t>エン</t>
    </rPh>
    <phoneticPr fontId="3"/>
  </si>
  <si>
    <t>借入金返済額</t>
    <rPh sb="0" eb="3">
      <t>カリイレキン</t>
    </rPh>
    <rPh sb="3" eb="6">
      <t>ヘンサイガク</t>
    </rPh>
    <phoneticPr fontId="3"/>
  </si>
  <si>
    <r>
      <rPr>
        <sz val="11"/>
        <color theme="1"/>
        <rFont val="Yu Gothic"/>
        <family val="2"/>
        <charset val="128"/>
      </rPr>
      <t>当</t>
    </r>
    <r>
      <rPr>
        <sz val="11"/>
        <color theme="1"/>
        <rFont val="Yu Gothic"/>
        <family val="2"/>
      </rPr>
      <t>Excel</t>
    </r>
    <r>
      <rPr>
        <sz val="11"/>
        <color theme="1"/>
        <rFont val="游ゴシック"/>
        <family val="2"/>
        <charset val="128"/>
      </rPr>
      <t>は、飲食店で事業を始めたいと考えている方向けに作成しました。</t>
    </r>
    <rPh sb="0" eb="6">
      <t>トウエクセル</t>
    </rPh>
    <rPh sb="8" eb="11">
      <t>インショクテン</t>
    </rPh>
    <rPh sb="12" eb="14">
      <t>ジギョウ</t>
    </rPh>
    <rPh sb="15" eb="16">
      <t>ハジ</t>
    </rPh>
    <rPh sb="20" eb="21">
      <t>カンガ</t>
    </rPh>
    <rPh sb="25" eb="26">
      <t>カタ</t>
    </rPh>
    <rPh sb="26" eb="27">
      <t>ム</t>
    </rPh>
    <rPh sb="29" eb="31">
      <t>サクセイ</t>
    </rPh>
    <phoneticPr fontId="3"/>
  </si>
  <si>
    <t>←この色のセルには、テキストを入力してください。</t>
    <rPh sb="3" eb="4">
      <t>イロ</t>
    </rPh>
    <rPh sb="15" eb="17">
      <t>ニュウリョク</t>
    </rPh>
    <phoneticPr fontId="3"/>
  </si>
  <si>
    <t>←この色のセルには、数値を入力してください。</t>
    <rPh sb="3" eb="4">
      <t>イロ</t>
    </rPh>
    <rPh sb="10" eb="12">
      <t>スウチ</t>
    </rPh>
    <rPh sb="13" eb="15">
      <t>ニュウリョク</t>
    </rPh>
    <phoneticPr fontId="3"/>
  </si>
  <si>
    <t>セル入力後が3年後までの損益計画になるので、</t>
    <rPh sb="2" eb="5">
      <t>ニュウリョクゴ</t>
    </rPh>
    <rPh sb="7" eb="9">
      <t>ネンゴ</t>
    </rPh>
    <rPh sb="12" eb="14">
      <t>ソンエキ</t>
    </rPh>
    <rPh sb="14" eb="16">
      <t>ケイカク</t>
    </rPh>
    <phoneticPr fontId="3"/>
  </si>
  <si>
    <t>実行可能な計画を策定し、金融機関等に提示し、説明するための補助ツールとしてご利用ください。</t>
    <rPh sb="0" eb="4">
      <t>ジッコウカノウ</t>
    </rPh>
    <rPh sb="5" eb="7">
      <t>ケイカク</t>
    </rPh>
    <rPh sb="8" eb="10">
      <t>サクテイ</t>
    </rPh>
    <rPh sb="12" eb="16">
      <t>キンユウキカン</t>
    </rPh>
    <rPh sb="16" eb="17">
      <t>ナド</t>
    </rPh>
    <rPh sb="18" eb="20">
      <t>テイジ</t>
    </rPh>
    <rPh sb="22" eb="24">
      <t>セツメイ</t>
    </rPh>
    <rPh sb="29" eb="31">
      <t>ホジョ</t>
    </rPh>
    <rPh sb="38" eb="40">
      <t>リヨウ</t>
    </rPh>
    <phoneticPr fontId="3"/>
  </si>
  <si>
    <t>あらかじめ一般的に必要な事項と考えられているものをひな型として用意していますが、</t>
    <rPh sb="5" eb="8">
      <t>イッパンテキ</t>
    </rPh>
    <rPh sb="9" eb="11">
      <t>ヒツヨウ</t>
    </rPh>
    <rPh sb="12" eb="14">
      <t>ジコウ</t>
    </rPh>
    <rPh sb="15" eb="16">
      <t>カンガ</t>
    </rPh>
    <rPh sb="27" eb="28">
      <t>ガタ</t>
    </rPh>
    <rPh sb="31" eb="33">
      <t>ヨウイ</t>
    </rPh>
    <phoneticPr fontId="3"/>
  </si>
  <si>
    <t>あなたの検討計画とは少なからず不足しているものは必ずありますので、</t>
    <rPh sb="4" eb="8">
      <t>ケントウケイカク</t>
    </rPh>
    <rPh sb="10" eb="11">
      <t>スク</t>
    </rPh>
    <rPh sb="15" eb="17">
      <t>フソク</t>
    </rPh>
    <rPh sb="24" eb="25">
      <t>カナラ</t>
    </rPh>
    <phoneticPr fontId="3"/>
  </si>
  <si>
    <t>市販の本や専門家に相談する等して致命的な間違いをしないようにしてください。</t>
    <rPh sb="0" eb="2">
      <t>シハン</t>
    </rPh>
    <rPh sb="3" eb="4">
      <t>ホン</t>
    </rPh>
    <rPh sb="5" eb="8">
      <t>センモンカ</t>
    </rPh>
    <rPh sb="9" eb="11">
      <t>ソウダン</t>
    </rPh>
    <rPh sb="13" eb="14">
      <t>ナド</t>
    </rPh>
    <rPh sb="16" eb="19">
      <t>チメイテキ</t>
    </rPh>
    <rPh sb="20" eb="22">
      <t>マチガ</t>
    </rPh>
    <phoneticPr fontId="3"/>
  </si>
  <si>
    <t>作成者は、一切の責任を負いかねますので、その旨ご了承の上、ご利用ください。</t>
    <rPh sb="0" eb="3">
      <t>サクセイシャ</t>
    </rPh>
    <rPh sb="5" eb="7">
      <t>イッサイ</t>
    </rPh>
    <rPh sb="8" eb="10">
      <t>セキニン</t>
    </rPh>
    <rPh sb="11" eb="12">
      <t>オ</t>
    </rPh>
    <rPh sb="22" eb="23">
      <t>ムネ</t>
    </rPh>
    <rPh sb="24" eb="26">
      <t>リョウショウ</t>
    </rPh>
    <rPh sb="27" eb="28">
      <t>ウエ</t>
    </rPh>
    <rPh sb="30" eb="32">
      <t>リヨウ</t>
    </rPh>
    <phoneticPr fontId="3"/>
  </si>
  <si>
    <t>様式の修正等適宜行えます。</t>
    <rPh sb="0" eb="2">
      <t>ヨウシキ</t>
    </rPh>
    <rPh sb="3" eb="6">
      <t>シュウセイナド</t>
    </rPh>
    <rPh sb="6" eb="8">
      <t>テキギ</t>
    </rPh>
    <rPh sb="8" eb="9">
      <t>オコナ</t>
    </rPh>
    <phoneticPr fontId="3"/>
  </si>
  <si>
    <t>セルロックしていますが、パスワードをかけてなく、校閲＞シートの保護解除でロック解除されますので、</t>
    <rPh sb="24" eb="26">
      <t>コウエツ</t>
    </rPh>
    <rPh sb="31" eb="33">
      <t>ホゴ</t>
    </rPh>
    <rPh sb="33" eb="35">
      <t>カイジョ</t>
    </rPh>
    <rPh sb="39" eb="41">
      <t>カイジョ</t>
    </rPh>
    <phoneticPr fontId="3"/>
  </si>
  <si>
    <t>各シートのページ設定をしていますので、印刷やPDFは簡単に行えます。</t>
    <rPh sb="0" eb="1">
      <t>カク</t>
    </rPh>
    <rPh sb="8" eb="10">
      <t>セッテイ</t>
    </rPh>
    <rPh sb="19" eb="21">
      <t>インサツ</t>
    </rPh>
    <rPh sb="26" eb="28">
      <t>カンタン</t>
    </rPh>
    <rPh sb="29" eb="30">
      <t>オコナ</t>
    </rPh>
    <phoneticPr fontId="3"/>
  </si>
  <si>
    <t>重要です。</t>
    <rPh sb="0" eb="2">
      <t>ジュウヨウ</t>
    </rPh>
    <phoneticPr fontId="3"/>
  </si>
  <si>
    <t>消費税の原則課税、簡易課税の選択については、還付できるか否かに関わり、</t>
  </si>
  <si>
    <t>特に、計画の中では、設備投資分を考慮せずに概算計上していますが、</t>
    <rPh sb="0" eb="1">
      <t>トク</t>
    </rPh>
    <rPh sb="3" eb="5">
      <t>ケイカク</t>
    </rPh>
    <rPh sb="6" eb="7">
      <t>ナカ</t>
    </rPh>
    <rPh sb="10" eb="15">
      <t>セツビトウシブン</t>
    </rPh>
    <rPh sb="16" eb="18">
      <t>コウリョ</t>
    </rPh>
    <rPh sb="21" eb="23">
      <t>ガイサン</t>
    </rPh>
    <rPh sb="23" eb="25">
      <t>ケイジョウ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</si>
</sst>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3">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1"/>
      <name val="ＭＳ Ｐゴシック"/>
      <family val="3"/>
      <charset val="128"/>
    </font>
    <font>
      <sz val="11"/>
      <color theme="1"/>
      <name val="ＭＳ Ｐゴシック"/>
      <family val="3"/>
      <charset val="128"/>
    </font>
    <font>
      <u/>
      <sz val="16"/>
      <color theme="1"/>
      <name val="ＭＳ Ｐゴシック"/>
      <family val="3"/>
      <charset val="128"/>
    </font>
    <font>
      <b/>
      <sz val="11"/>
      <color theme="1"/>
      <name val="ＭＳ Ｐゴシック"/>
      <family val="3"/>
      <charset val="128"/>
    </font>
    <font>
      <i/>
      <sz val="11"/>
      <color theme="1"/>
      <name val="ＭＳ Ｐゴシック"/>
      <family val="3"/>
      <charset val="128"/>
    </font>
    <font>
      <sz val="11"/>
      <color theme="1"/>
      <name val="Yu Gothic"/>
      <family val="2"/>
      <charset val="128"/>
    </font>
    <font>
      <sz val="9"/>
      <color theme="1"/>
      <name val="ＭＳ Ｐゴシック"/>
      <family val="3"/>
      <charset val="128"/>
    </font>
    <font>
      <sz val="11"/>
      <color theme="1"/>
      <name val="游ゴシック"/>
      <family val="2"/>
      <charset val="128"/>
    </font>
    <font>
      <sz val="11"/>
      <color theme="1"/>
      <name val="Yu Gothic"/>
      <family val="2"/>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xf numFmtId="0" fontId="1" fillId="0" borderId="0">
      <alignment vertical="center"/>
    </xf>
  </cellStyleXfs>
  <cellXfs count="80">
    <xf numFmtId="0" fontId="0" fillId="0" borderId="0" xfId="0"/>
    <xf numFmtId="0" fontId="5" fillId="0" borderId="0" xfId="0" applyFont="1"/>
    <xf numFmtId="0" fontId="6" fillId="0" borderId="0" xfId="0" applyFont="1"/>
    <xf numFmtId="0" fontId="5" fillId="0" borderId="0" xfId="0" applyFont="1" applyAlignment="1">
      <alignment horizontal="right"/>
    </xf>
    <xf numFmtId="0" fontId="5" fillId="0" borderId="1" xfId="0" applyFont="1" applyBorder="1"/>
    <xf numFmtId="0" fontId="5" fillId="0" borderId="1" xfId="0" applyFont="1" applyBorder="1" applyAlignment="1">
      <alignment horizontal="center" vertical="center"/>
    </xf>
    <xf numFmtId="0" fontId="5" fillId="0" borderId="2" xfId="0" applyFont="1" applyBorder="1" applyAlignment="1">
      <alignment horizontal="center" vertical="center"/>
    </xf>
    <xf numFmtId="38" fontId="5" fillId="2" borderId="1" xfId="1" applyFont="1" applyFill="1" applyBorder="1" applyAlignment="1" applyProtection="1">
      <protection locked="0"/>
    </xf>
    <xf numFmtId="0" fontId="5" fillId="0" borderId="3" xfId="0" applyFont="1" applyBorder="1" applyAlignment="1">
      <alignment horizontal="center" vertical="center"/>
    </xf>
    <xf numFmtId="38" fontId="5" fillId="0" borderId="1" xfId="1" applyFont="1" applyBorder="1" applyAlignment="1"/>
    <xf numFmtId="0" fontId="5" fillId="0" borderId="0" xfId="0" applyFont="1" applyAlignment="1">
      <alignment vertical="center"/>
    </xf>
    <xf numFmtId="0" fontId="6" fillId="0" borderId="0" xfId="0" applyFont="1" applyAlignment="1">
      <alignment vertical="center"/>
    </xf>
    <xf numFmtId="0" fontId="5" fillId="0" borderId="4" xfId="0" applyFont="1" applyBorder="1"/>
    <xf numFmtId="0" fontId="5" fillId="0" borderId="5" xfId="0" applyFont="1" applyBorder="1"/>
    <xf numFmtId="0" fontId="5" fillId="0" borderId="6" xfId="0" applyFont="1" applyBorder="1"/>
    <xf numFmtId="0" fontId="5" fillId="2" borderId="1" xfId="0" applyFont="1" applyFill="1" applyBorder="1" applyProtection="1">
      <protection locked="0"/>
    </xf>
    <xf numFmtId="0" fontId="5" fillId="2" borderId="4" xfId="0"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5" fillId="0" borderId="1" xfId="0" applyFont="1" applyBorder="1" applyAlignment="1">
      <alignment vertical="center"/>
    </xf>
    <xf numFmtId="0" fontId="5" fillId="4" borderId="1" xfId="0" applyFont="1" applyFill="1" applyBorder="1"/>
    <xf numFmtId="0" fontId="5" fillId="4" borderId="1" xfId="0" applyFont="1" applyFill="1" applyBorder="1" applyAlignment="1">
      <alignment horizontal="center" vertical="center"/>
    </xf>
    <xf numFmtId="0" fontId="7" fillId="0" borderId="0" xfId="0" applyFont="1"/>
    <xf numFmtId="38" fontId="5" fillId="0" borderId="1" xfId="0" applyNumberFormat="1" applyFont="1" applyBorder="1" applyAlignment="1">
      <alignment vertical="center"/>
    </xf>
    <xf numFmtId="0" fontId="5" fillId="0" borderId="1" xfId="0" applyFont="1" applyBorder="1" applyAlignment="1">
      <alignment horizontal="right" vertical="center"/>
    </xf>
    <xf numFmtId="0" fontId="5" fillId="0" borderId="1" xfId="0" applyFont="1" applyBorder="1" applyAlignment="1">
      <alignment horizontal="right"/>
    </xf>
    <xf numFmtId="38" fontId="5" fillId="0" borderId="1" xfId="0" applyNumberFormat="1" applyFont="1" applyBorder="1"/>
    <xf numFmtId="0" fontId="7" fillId="4" borderId="1" xfId="0" applyFont="1" applyFill="1" applyBorder="1" applyAlignment="1">
      <alignment horizontal="center" vertical="center"/>
    </xf>
    <xf numFmtId="0" fontId="8" fillId="0" borderId="1" xfId="0" applyFont="1" applyBorder="1" applyAlignment="1">
      <alignment vertical="center"/>
    </xf>
    <xf numFmtId="177" fontId="8" fillId="0" borderId="1" xfId="2" applyNumberFormat="1" applyFont="1" applyBorder="1" applyAlignment="1">
      <alignment vertical="center"/>
    </xf>
    <xf numFmtId="0" fontId="5" fillId="0" borderId="1" xfId="0" applyFont="1" applyBorder="1" applyAlignment="1">
      <alignment horizontal="left" vertical="center" indent="1"/>
    </xf>
    <xf numFmtId="0" fontId="5" fillId="0" borderId="1" xfId="0" applyFont="1" applyFill="1" applyBorder="1"/>
    <xf numFmtId="0" fontId="5" fillId="0" borderId="0" xfId="0" applyFont="1" applyProtection="1"/>
    <xf numFmtId="38" fontId="5" fillId="0" borderId="1" xfId="1" applyFont="1" applyFill="1" applyBorder="1" applyAlignment="1" applyProtection="1"/>
    <xf numFmtId="0" fontId="5" fillId="0" borderId="0" xfId="0" applyFont="1" applyFill="1" applyBorder="1"/>
    <xf numFmtId="38" fontId="5" fillId="0" borderId="1" xfId="0" applyNumberFormat="1" applyFont="1" applyBorder="1" applyProtection="1"/>
    <xf numFmtId="38" fontId="5" fillId="0" borderId="1" xfId="0" applyNumberFormat="1" applyFont="1" applyFill="1" applyBorder="1"/>
    <xf numFmtId="38" fontId="5" fillId="0" borderId="1" xfId="1" applyFont="1" applyBorder="1" applyAlignment="1">
      <alignment vertical="center"/>
    </xf>
    <xf numFmtId="38" fontId="5" fillId="0" borderId="0" xfId="1" applyFont="1" applyAlignment="1"/>
    <xf numFmtId="0" fontId="5" fillId="0" borderId="6" xfId="0" applyFont="1" applyBorder="1" applyAlignment="1">
      <alignment horizontal="right"/>
    </xf>
    <xf numFmtId="0" fontId="5" fillId="0" borderId="1" xfId="0" applyNumberFormat="1" applyFont="1" applyBorder="1"/>
    <xf numFmtId="0" fontId="5" fillId="0" borderId="2" xfId="0" applyFont="1" applyBorder="1"/>
    <xf numFmtId="0" fontId="5" fillId="0" borderId="7" xfId="0" applyFont="1" applyBorder="1"/>
    <xf numFmtId="0" fontId="5" fillId="0" borderId="3" xfId="0" applyFont="1" applyBorder="1"/>
    <xf numFmtId="0" fontId="5" fillId="2" borderId="1" xfId="1" applyNumberFormat="1" applyFont="1" applyFill="1" applyBorder="1" applyAlignment="1" applyProtection="1">
      <protection locked="0"/>
    </xf>
    <xf numFmtId="0" fontId="8" fillId="0" borderId="0" xfId="0" applyFont="1"/>
    <xf numFmtId="0" fontId="5" fillId="0" borderId="1" xfId="0" applyFont="1" applyFill="1" applyBorder="1" applyProtection="1"/>
    <xf numFmtId="0" fontId="10" fillId="4" borderId="1" xfId="0" applyFont="1" applyFill="1" applyBorder="1" applyAlignment="1">
      <alignment horizontal="center" vertical="center"/>
    </xf>
    <xf numFmtId="38" fontId="5" fillId="3" borderId="1" xfId="1" applyFont="1" applyFill="1" applyBorder="1" applyAlignment="1" applyProtection="1">
      <protection locked="0"/>
    </xf>
    <xf numFmtId="0" fontId="5" fillId="3" borderId="1" xfId="0" applyFont="1" applyFill="1" applyBorder="1" applyProtection="1">
      <protection locked="0"/>
    </xf>
    <xf numFmtId="10" fontId="5" fillId="3" borderId="1" xfId="2" applyNumberFormat="1" applyFont="1" applyFill="1" applyBorder="1" applyAlignment="1" applyProtection="1">
      <protection locked="0"/>
    </xf>
    <xf numFmtId="38" fontId="5" fillId="0" borderId="1" xfId="1" applyFont="1" applyFill="1" applyBorder="1" applyAlignment="1"/>
    <xf numFmtId="0" fontId="5" fillId="0" borderId="4" xfId="0" applyFont="1" applyBorder="1" applyAlignment="1">
      <alignment horizontal="centerContinuous"/>
    </xf>
    <xf numFmtId="0" fontId="5" fillId="0" borderId="6" xfId="0" applyFont="1" applyBorder="1" applyAlignment="1">
      <alignment horizontal="centerContinuous"/>
    </xf>
    <xf numFmtId="38" fontId="5" fillId="0" borderId="1" xfId="1" applyFont="1" applyBorder="1" applyAlignment="1">
      <alignment horizontal="right"/>
    </xf>
    <xf numFmtId="0" fontId="10" fillId="0" borderId="2" xfId="0" applyFont="1" applyBorder="1"/>
    <xf numFmtId="0" fontId="10" fillId="0" borderId="7" xfId="0" applyFont="1" applyBorder="1"/>
    <xf numFmtId="0" fontId="10" fillId="0" borderId="3" xfId="0" applyFont="1" applyBorder="1" applyAlignment="1">
      <alignment horizontal="right"/>
    </xf>
    <xf numFmtId="38" fontId="5" fillId="0" borderId="0" xfId="0" applyNumberFormat="1" applyFont="1"/>
    <xf numFmtId="0" fontId="5" fillId="4" borderId="4" xfId="0" applyFont="1" applyFill="1" applyBorder="1"/>
    <xf numFmtId="0" fontId="5" fillId="4" borderId="6" xfId="0" applyFont="1" applyFill="1" applyBorder="1"/>
    <xf numFmtId="0" fontId="5" fillId="0" borderId="5" xfId="0" applyFont="1" applyBorder="1" applyAlignment="1">
      <alignment horizontal="centerContinuous"/>
    </xf>
    <xf numFmtId="0" fontId="5" fillId="0" borderId="4" xfId="0" applyFont="1" applyFill="1" applyBorder="1"/>
    <xf numFmtId="0" fontId="5" fillId="0" borderId="6" xfId="0" applyFont="1" applyFill="1" applyBorder="1"/>
    <xf numFmtId="0" fontId="5" fillId="4" borderId="4" xfId="0" applyFont="1" applyFill="1" applyBorder="1" applyAlignment="1">
      <alignment horizontal="centerContinuous"/>
    </xf>
    <xf numFmtId="0" fontId="5" fillId="4" borderId="6" xfId="0" applyFont="1" applyFill="1" applyBorder="1" applyAlignment="1">
      <alignment horizontal="centerContinuous"/>
    </xf>
    <xf numFmtId="0" fontId="5" fillId="5" borderId="4" xfId="0" applyFont="1" applyFill="1" applyBorder="1" applyProtection="1">
      <protection locked="0"/>
    </xf>
    <xf numFmtId="0" fontId="5" fillId="5" borderId="6" xfId="0" applyFont="1" applyFill="1" applyBorder="1" applyProtection="1">
      <protection locked="0"/>
    </xf>
    <xf numFmtId="38" fontId="5" fillId="3" borderId="1" xfId="1" applyFont="1" applyFill="1" applyBorder="1" applyAlignment="1" applyProtection="1">
      <alignment horizontal="right" vertical="center"/>
      <protection locked="0"/>
    </xf>
    <xf numFmtId="0" fontId="5" fillId="0" borderId="4" xfId="0" applyFont="1" applyBorder="1" applyAlignment="1">
      <alignment horizontal="center" vertical="center"/>
    </xf>
    <xf numFmtId="0" fontId="5" fillId="0" borderId="6" xfId="0" applyFont="1" applyBorder="1" applyAlignment="1">
      <alignment horizontal="right" vertical="center"/>
    </xf>
    <xf numFmtId="10" fontId="5" fillId="3" borderId="1" xfId="2" applyNumberFormat="1" applyFont="1" applyFill="1" applyBorder="1" applyAlignment="1" applyProtection="1">
      <alignment horizontal="right" vertical="center"/>
      <protection locked="0"/>
    </xf>
    <xf numFmtId="0" fontId="9" fillId="0" borderId="0" xfId="0" applyFont="1"/>
    <xf numFmtId="0" fontId="0" fillId="2" borderId="0" xfId="0" applyFill="1"/>
    <xf numFmtId="0" fontId="0" fillId="3" borderId="0" xfId="0" applyFill="1"/>
    <xf numFmtId="38" fontId="5" fillId="0" borderId="1" xfId="0" applyNumberFormat="1" applyFont="1" applyBorder="1" applyAlignment="1" applyProtection="1">
      <alignment vertical="center"/>
    </xf>
    <xf numFmtId="176" fontId="5" fillId="4" borderId="5" xfId="0" applyNumberFormat="1" applyFont="1" applyFill="1" applyBorder="1" applyAlignment="1">
      <alignment horizontal="center"/>
    </xf>
    <xf numFmtId="176" fontId="0" fillId="4" borderId="5" xfId="0" applyNumberFormat="1" applyFill="1" applyBorder="1" applyAlignment="1">
      <alignment horizontal="center"/>
    </xf>
    <xf numFmtId="176" fontId="0" fillId="4" borderId="6" xfId="0" applyNumberFormat="1" applyFill="1" applyBorder="1" applyAlignment="1">
      <alignment horizontal="center"/>
    </xf>
    <xf numFmtId="0" fontId="5" fillId="0" borderId="1" xfId="0" applyFont="1" applyBorder="1" applyAlignment="1">
      <alignment horizontal="center" vertical="center" textRotation="255"/>
    </xf>
  </cellXfs>
  <cellStyles count="5">
    <cellStyle name="パーセント" xfId="2" builtinId="5"/>
    <cellStyle name="桁区切り" xfId="1" builtinId="6"/>
    <cellStyle name="標準" xfId="0" builtinId="0"/>
    <cellStyle name="標準 2" xfId="4" xr:uid="{88609E4D-62CC-4B98-B004-2578A4AAA7A0}"/>
    <cellStyle name="標準 2 2" xfId="3" xr:uid="{623EBFA7-14A1-4F75-B684-1702A9D111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27</xdr:row>
          <xdr:rowOff>30480</xdr:rowOff>
        </xdr:from>
        <xdr:to>
          <xdr:col>3</xdr:col>
          <xdr:colOff>586740</xdr:colOff>
          <xdr:row>30</xdr:row>
          <xdr:rowOff>30480</xdr:rowOff>
        </xdr:to>
        <xdr:pic>
          <xdr:nvPicPr>
            <xdr:cNvPr id="3" name="図 2">
              <a:extLst>
                <a:ext uri="{FF2B5EF4-FFF2-40B4-BE49-F238E27FC236}">
                  <a16:creationId xmlns:a16="http://schemas.microsoft.com/office/drawing/2014/main" id="{537CD4F0-4E70-4636-BF8E-DBE344FBE4F3}"/>
                </a:ext>
              </a:extLst>
            </xdr:cNvPr>
            <xdr:cNvPicPr>
              <a:picLocks noChangeAspect="1" noChangeArrowheads="1"/>
              <a:extLst>
                <a:ext uri="{84589F7E-364E-4C9E-8A38-B11213B215E9}">
                  <a14:cameraTool cellRange="損益計画!$B$3:$E$5" spid="_x0000_s5139"/>
                </a:ext>
              </a:extLst>
            </xdr:cNvPicPr>
          </xdr:nvPicPr>
          <xdr:blipFill>
            <a:blip xmlns:r="http://schemas.openxmlformats.org/officeDocument/2006/relationships" r:embed="rId1"/>
            <a:srcRect/>
            <a:stretch>
              <a:fillRect/>
            </a:stretch>
          </xdr:blipFill>
          <xdr:spPr bwMode="auto">
            <a:xfrm>
              <a:off x="243840" y="4632960"/>
              <a:ext cx="4282440" cy="5029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8A12-35DE-4921-B4D9-8D66A1198F3D}">
  <sheetPr>
    <pageSetUpPr fitToPage="1"/>
  </sheetPr>
  <dimension ref="A2:L21"/>
  <sheetViews>
    <sheetView showGridLines="0" tabSelected="1" zoomScaleNormal="100" workbookViewId="0"/>
  </sheetViews>
  <sheetFormatPr defaultColWidth="0" defaultRowHeight="18"/>
  <cols>
    <col min="1" max="12" width="8.796875" customWidth="1"/>
    <col min="13" max="16384" width="8.796875" hidden="1"/>
  </cols>
  <sheetData>
    <row r="2" spans="2:3">
      <c r="B2" s="72" t="s">
        <v>129</v>
      </c>
    </row>
    <row r="3" spans="2:3">
      <c r="B3" s="73"/>
      <c r="C3" t="s">
        <v>130</v>
      </c>
    </row>
    <row r="4" spans="2:3">
      <c r="B4" s="74"/>
      <c r="C4" t="s">
        <v>131</v>
      </c>
    </row>
    <row r="5" spans="2:3">
      <c r="B5" t="s">
        <v>132</v>
      </c>
    </row>
    <row r="6" spans="2:3">
      <c r="B6" t="s">
        <v>133</v>
      </c>
    </row>
    <row r="8" spans="2:3">
      <c r="B8" t="s">
        <v>139</v>
      </c>
    </row>
    <row r="9" spans="2:3">
      <c r="B9" t="s">
        <v>138</v>
      </c>
    </row>
    <row r="11" spans="2:3">
      <c r="B11" t="s">
        <v>140</v>
      </c>
    </row>
    <row r="13" spans="2:3">
      <c r="B13" t="s">
        <v>134</v>
      </c>
    </row>
    <row r="14" spans="2:3">
      <c r="B14" t="s">
        <v>135</v>
      </c>
    </row>
    <row r="15" spans="2:3">
      <c r="B15" t="s">
        <v>136</v>
      </c>
    </row>
    <row r="17" spans="2:2">
      <c r="B17" t="s">
        <v>143</v>
      </c>
    </row>
    <row r="18" spans="2:2">
      <c r="B18" t="s">
        <v>142</v>
      </c>
    </row>
    <row r="19" spans="2:2">
      <c r="B19" t="s">
        <v>141</v>
      </c>
    </row>
    <row r="21" spans="2:2">
      <c r="B21" t="s">
        <v>137</v>
      </c>
    </row>
  </sheetData>
  <sheetProtection sheet="1" objects="1" scenarios="1" selectLockedCells="1"/>
  <phoneticPr fontId="3"/>
  <pageMargins left="0.7" right="0.7" top="0.75" bottom="0.75" header="0.3" footer="0.3"/>
  <pageSetup paperSize="9" scale="8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0250F-F3C7-49DF-B734-2E5A898AADF9}">
  <sheetPr>
    <pageSetUpPr fitToPage="1"/>
  </sheetPr>
  <dimension ref="B1:F23"/>
  <sheetViews>
    <sheetView zoomScaleNormal="100" zoomScaleSheetLayoutView="85" workbookViewId="0">
      <selection activeCell="G15" sqref="G15"/>
    </sheetView>
  </sheetViews>
  <sheetFormatPr defaultRowHeight="13.2"/>
  <cols>
    <col min="1" max="1" width="3" style="10" customWidth="1"/>
    <col min="2" max="2" width="21.69921875" style="10" customWidth="1"/>
    <col min="3" max="5" width="11.5" style="10" customWidth="1"/>
    <col min="6" max="6" width="32.796875" style="10" customWidth="1"/>
    <col min="7" max="16384" width="8.796875" style="10"/>
  </cols>
  <sheetData>
    <row r="1" spans="2:6" ht="19.2">
      <c r="B1" s="11" t="s">
        <v>21</v>
      </c>
    </row>
    <row r="3" spans="2:6">
      <c r="B3" s="21"/>
      <c r="C3" s="21" t="s">
        <v>16</v>
      </c>
      <c r="D3" s="21" t="s">
        <v>17</v>
      </c>
      <c r="E3" s="21" t="s">
        <v>18</v>
      </c>
      <c r="F3" s="21" t="s">
        <v>22</v>
      </c>
    </row>
    <row r="4" spans="2:6">
      <c r="B4" s="19" t="s">
        <v>24</v>
      </c>
      <c r="C4" s="23">
        <f>+販売計画!D29</f>
        <v>0</v>
      </c>
      <c r="D4" s="23">
        <f>+販売計画!E29</f>
        <v>0</v>
      </c>
      <c r="E4" s="23">
        <f>+販売計画!F29</f>
        <v>0</v>
      </c>
      <c r="F4" s="19" t="s">
        <v>42</v>
      </c>
    </row>
    <row r="5" spans="2:6">
      <c r="B5" s="19" t="s">
        <v>23</v>
      </c>
      <c r="C5" s="23">
        <f>+販売計画!D36</f>
        <v>0</v>
      </c>
      <c r="D5" s="23">
        <f>+販売計画!E36</f>
        <v>0</v>
      </c>
      <c r="E5" s="23">
        <f>+販売計画!F36</f>
        <v>0</v>
      </c>
      <c r="F5" s="19" t="s">
        <v>42</v>
      </c>
    </row>
    <row r="6" spans="2:6">
      <c r="B6" s="24" t="s">
        <v>28</v>
      </c>
      <c r="C6" s="23">
        <f>SUM(C4:C5)</f>
        <v>0</v>
      </c>
      <c r="D6" s="23">
        <f t="shared" ref="D6:E6" si="0">SUM(D4:D5)</f>
        <v>0</v>
      </c>
      <c r="E6" s="23">
        <f t="shared" si="0"/>
        <v>0</v>
      </c>
      <c r="F6" s="19"/>
    </row>
    <row r="7" spans="2:6">
      <c r="B7" s="19" t="s">
        <v>35</v>
      </c>
      <c r="C7" s="23">
        <f>+仕入計画!C25</f>
        <v>0</v>
      </c>
      <c r="D7" s="23">
        <f>+仕入計画!D25</f>
        <v>0</v>
      </c>
      <c r="E7" s="23">
        <f>+仕入計画!E25</f>
        <v>0</v>
      </c>
      <c r="F7" s="19" t="s">
        <v>43</v>
      </c>
    </row>
    <row r="8" spans="2:6">
      <c r="B8" s="19" t="s">
        <v>41</v>
      </c>
      <c r="C8" s="23">
        <f>+C6-C7</f>
        <v>0</v>
      </c>
      <c r="D8" s="23">
        <f t="shared" ref="D8:E8" si="1">+D6-D7</f>
        <v>0</v>
      </c>
      <c r="E8" s="23">
        <f t="shared" si="1"/>
        <v>0</v>
      </c>
      <c r="F8" s="19"/>
    </row>
    <row r="9" spans="2:6">
      <c r="B9" s="28" t="s">
        <v>36</v>
      </c>
      <c r="C9" s="29" t="e">
        <f>+C8/C6</f>
        <v>#DIV/0!</v>
      </c>
      <c r="D9" s="29" t="e">
        <f t="shared" ref="D9:E9" si="2">+D8/D6</f>
        <v>#DIV/0!</v>
      </c>
      <c r="E9" s="29" t="e">
        <f t="shared" si="2"/>
        <v>#DIV/0!</v>
      </c>
      <c r="F9" s="19"/>
    </row>
    <row r="10" spans="2:6">
      <c r="B10" s="30" t="s">
        <v>44</v>
      </c>
      <c r="C10" s="23">
        <f>+人員計画!C36</f>
        <v>0</v>
      </c>
      <c r="D10" s="23">
        <f>+人員計画!D36</f>
        <v>0</v>
      </c>
      <c r="E10" s="23">
        <f>+人員計画!E36</f>
        <v>0</v>
      </c>
      <c r="F10" s="19" t="s">
        <v>61</v>
      </c>
    </row>
    <row r="11" spans="2:6">
      <c r="B11" s="30" t="s">
        <v>45</v>
      </c>
      <c r="C11" s="37">
        <f>+その他!D7</f>
        <v>0</v>
      </c>
      <c r="D11" s="37">
        <f>+その他!E7</f>
        <v>0</v>
      </c>
      <c r="E11" s="37">
        <f>+その他!F7</f>
        <v>0</v>
      </c>
      <c r="F11" s="19" t="s">
        <v>71</v>
      </c>
    </row>
    <row r="12" spans="2:6">
      <c r="B12" s="30" t="s">
        <v>70</v>
      </c>
      <c r="C12" s="37">
        <f>+その他!D20</f>
        <v>0</v>
      </c>
      <c r="D12" s="37">
        <f>+その他!E20</f>
        <v>0</v>
      </c>
      <c r="E12" s="37">
        <f>+その他!F20</f>
        <v>0</v>
      </c>
      <c r="F12" s="19" t="s">
        <v>71</v>
      </c>
    </row>
    <row r="13" spans="2:6">
      <c r="B13" s="30" t="s">
        <v>46</v>
      </c>
      <c r="C13" s="37">
        <f>+資金・投資計画!E24</f>
        <v>0</v>
      </c>
      <c r="D13" s="37">
        <f>+資金・投資計画!F24</f>
        <v>0</v>
      </c>
      <c r="E13" s="37">
        <f>+資金・投資計画!G24</f>
        <v>0</v>
      </c>
      <c r="F13" s="19" t="s">
        <v>109</v>
      </c>
    </row>
    <row r="14" spans="2:6">
      <c r="B14" s="30" t="s">
        <v>47</v>
      </c>
      <c r="C14" s="37">
        <f>+その他!D39</f>
        <v>0</v>
      </c>
      <c r="D14" s="37">
        <f>+その他!E39</f>
        <v>0</v>
      </c>
      <c r="E14" s="37">
        <f>+その他!F39</f>
        <v>0</v>
      </c>
      <c r="F14" s="19" t="s">
        <v>71</v>
      </c>
    </row>
    <row r="15" spans="2:6">
      <c r="B15" s="19" t="s">
        <v>48</v>
      </c>
      <c r="C15" s="37">
        <f>SUM(C10:C14)</f>
        <v>0</v>
      </c>
      <c r="D15" s="37">
        <f t="shared" ref="D15:E15" si="3">SUM(D10:D14)</f>
        <v>0</v>
      </c>
      <c r="E15" s="37">
        <f t="shared" si="3"/>
        <v>0</v>
      </c>
      <c r="F15" s="19"/>
    </row>
    <row r="16" spans="2:6">
      <c r="B16" s="19" t="s">
        <v>49</v>
      </c>
      <c r="C16" s="23">
        <f>+C8-C15</f>
        <v>0</v>
      </c>
      <c r="D16" s="23">
        <f t="shared" ref="D16:E16" si="4">+D8-D15</f>
        <v>0</v>
      </c>
      <c r="E16" s="23">
        <f t="shared" si="4"/>
        <v>0</v>
      </c>
      <c r="F16" s="19"/>
    </row>
    <row r="17" spans="2:6">
      <c r="B17" s="19" t="s">
        <v>110</v>
      </c>
      <c r="C17" s="23">
        <f>+資金・投資計画!D36</f>
        <v>0</v>
      </c>
      <c r="D17" s="23">
        <f>+資金・投資計画!E36</f>
        <v>0</v>
      </c>
      <c r="E17" s="23">
        <f>+資金・投資計画!F36</f>
        <v>0</v>
      </c>
      <c r="F17" s="19" t="s">
        <v>109</v>
      </c>
    </row>
    <row r="18" spans="2:6">
      <c r="B18" s="19" t="s">
        <v>111</v>
      </c>
      <c r="C18" s="23">
        <f>+C16-C17</f>
        <v>0</v>
      </c>
      <c r="D18" s="23">
        <f t="shared" ref="D18:E18" si="5">+D16-D17</f>
        <v>0</v>
      </c>
      <c r="E18" s="23">
        <f t="shared" si="5"/>
        <v>0</v>
      </c>
      <c r="F18" s="19"/>
    </row>
    <row r="19" spans="2:6">
      <c r="B19" s="19" t="s">
        <v>112</v>
      </c>
      <c r="C19" s="37">
        <f>IF(C18&gt;0,ROUNDDOWN(C18*0.3,-3),0)</f>
        <v>0</v>
      </c>
      <c r="D19" s="37">
        <f t="shared" ref="D19:E19" si="6">IF(D18&gt;0,ROUNDDOWN(D18*0.3,-3),0)</f>
        <v>0</v>
      </c>
      <c r="E19" s="37">
        <f t="shared" si="6"/>
        <v>0</v>
      </c>
      <c r="F19" s="19" t="s">
        <v>123</v>
      </c>
    </row>
    <row r="20" spans="2:6">
      <c r="B20" s="19" t="s">
        <v>124</v>
      </c>
      <c r="C20" s="23">
        <f>+C18-C19</f>
        <v>0</v>
      </c>
      <c r="D20" s="23">
        <f t="shared" ref="D20:E20" si="7">+D18-D19</f>
        <v>0</v>
      </c>
      <c r="E20" s="23">
        <f t="shared" si="7"/>
        <v>0</v>
      </c>
      <c r="F20" s="19"/>
    </row>
    <row r="22" spans="2:6">
      <c r="B22" s="19" t="s">
        <v>125</v>
      </c>
      <c r="C22" s="23">
        <f>+C20+C13</f>
        <v>0</v>
      </c>
      <c r="D22" s="23">
        <f t="shared" ref="D22:E22" si="8">+D20+D13</f>
        <v>0</v>
      </c>
      <c r="E22" s="23">
        <f t="shared" si="8"/>
        <v>0</v>
      </c>
      <c r="F22" s="19" t="s">
        <v>126</v>
      </c>
    </row>
    <row r="23" spans="2:6">
      <c r="B23" s="19" t="s">
        <v>128</v>
      </c>
      <c r="C23" s="23">
        <f>SUM(資金・投資計画!$G$29:$G$31)</f>
        <v>0</v>
      </c>
      <c r="D23" s="23">
        <f>SUM(資金・投資計画!$G$29:$G$31)</f>
        <v>0</v>
      </c>
      <c r="E23" s="23">
        <f>SUM(資金・投資計画!$G$29:$G$31)</f>
        <v>0</v>
      </c>
      <c r="F23" s="19" t="s">
        <v>109</v>
      </c>
    </row>
  </sheetData>
  <sheetProtection sheet="1" objects="1" scenarios="1" selectLockedCells="1"/>
  <phoneticPr fontId="3"/>
  <pageMargins left="0.7" right="0.7" top="0.75" bottom="0.75" header="0.3" footer="0.3"/>
  <pageSetup paperSize="9" scale="8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7C74-C35D-4E31-8F27-D0A8E1574857}">
  <sheetPr>
    <pageSetUpPr fitToPage="1"/>
  </sheetPr>
  <dimension ref="A1:L36"/>
  <sheetViews>
    <sheetView zoomScaleNormal="100" zoomScaleSheetLayoutView="100" workbookViewId="0">
      <selection activeCell="D5" sqref="D5"/>
    </sheetView>
  </sheetViews>
  <sheetFormatPr defaultColWidth="0" defaultRowHeight="13.2"/>
  <cols>
    <col min="1" max="1" width="3.09765625" style="1" customWidth="1"/>
    <col min="2" max="2" width="8.796875" style="1" customWidth="1"/>
    <col min="3" max="3" width="11.3984375" style="1" customWidth="1"/>
    <col min="4" max="10" width="14.09765625" style="1" customWidth="1"/>
    <col min="11" max="11" width="2.296875" style="1" customWidth="1"/>
    <col min="12" max="12" width="2.8984375" style="1" customWidth="1"/>
    <col min="13" max="16384" width="8.796875" style="1" hidden="1"/>
  </cols>
  <sheetData>
    <row r="1" spans="2:10" ht="19.2">
      <c r="B1" s="2" t="s">
        <v>20</v>
      </c>
    </row>
    <row r="3" spans="2:10">
      <c r="B3" s="22" t="s">
        <v>12</v>
      </c>
      <c r="J3" s="3" t="s">
        <v>14</v>
      </c>
    </row>
    <row r="4" spans="2:10">
      <c r="B4" s="20"/>
      <c r="C4" s="20"/>
      <c r="D4" s="21" t="s">
        <v>3</v>
      </c>
      <c r="E4" s="21" t="s">
        <v>4</v>
      </c>
      <c r="F4" s="21" t="s">
        <v>5</v>
      </c>
      <c r="G4" s="21" t="s">
        <v>6</v>
      </c>
      <c r="H4" s="21" t="s">
        <v>7</v>
      </c>
      <c r="I4" s="21" t="s">
        <v>8</v>
      </c>
      <c r="J4" s="21" t="s">
        <v>9</v>
      </c>
    </row>
    <row r="5" spans="2:10">
      <c r="B5" s="6" t="s">
        <v>0</v>
      </c>
      <c r="C5" s="5" t="s">
        <v>1</v>
      </c>
      <c r="D5" s="48"/>
      <c r="E5" s="48"/>
      <c r="F5" s="48"/>
      <c r="G5" s="48"/>
      <c r="H5" s="48"/>
      <c r="I5" s="48"/>
      <c r="J5" s="48"/>
    </row>
    <row r="6" spans="2:10">
      <c r="B6" s="8"/>
      <c r="C6" s="5" t="s">
        <v>2</v>
      </c>
      <c r="D6" s="48"/>
      <c r="E6" s="48"/>
      <c r="F6" s="48"/>
      <c r="G6" s="48"/>
      <c r="H6" s="48"/>
      <c r="I6" s="48"/>
      <c r="J6" s="48"/>
    </row>
    <row r="7" spans="2:10">
      <c r="B7" s="6" t="s">
        <v>10</v>
      </c>
      <c r="C7" s="5" t="s">
        <v>1</v>
      </c>
      <c r="D7" s="48"/>
      <c r="E7" s="48"/>
      <c r="F7" s="48"/>
      <c r="G7" s="48"/>
      <c r="H7" s="48"/>
      <c r="I7" s="48"/>
      <c r="J7" s="48"/>
    </row>
    <row r="8" spans="2:10">
      <c r="B8" s="8"/>
      <c r="C8" s="5" t="s">
        <v>2</v>
      </c>
      <c r="D8" s="48"/>
      <c r="E8" s="48"/>
      <c r="F8" s="48"/>
      <c r="G8" s="48"/>
      <c r="H8" s="48"/>
      <c r="I8" s="48"/>
      <c r="J8" s="48"/>
    </row>
    <row r="9" spans="2:10">
      <c r="B9" s="6" t="s">
        <v>11</v>
      </c>
      <c r="C9" s="5" t="s">
        <v>1</v>
      </c>
      <c r="D9" s="48"/>
      <c r="E9" s="48"/>
      <c r="F9" s="48"/>
      <c r="G9" s="48"/>
      <c r="H9" s="48"/>
      <c r="I9" s="48"/>
      <c r="J9" s="48"/>
    </row>
    <row r="10" spans="2:10">
      <c r="B10" s="8"/>
      <c r="C10" s="5" t="s">
        <v>2</v>
      </c>
      <c r="D10" s="48"/>
      <c r="E10" s="48"/>
      <c r="F10" s="48"/>
      <c r="G10" s="48"/>
      <c r="H10" s="48"/>
      <c r="I10" s="48"/>
      <c r="J10" s="48"/>
    </row>
    <row r="11" spans="2:10">
      <c r="B11" s="22" t="s">
        <v>13</v>
      </c>
      <c r="J11" s="3" t="s">
        <v>15</v>
      </c>
    </row>
    <row r="12" spans="2:10">
      <c r="B12" s="20"/>
      <c r="C12" s="20"/>
      <c r="D12" s="21" t="s">
        <v>3</v>
      </c>
      <c r="E12" s="21" t="s">
        <v>4</v>
      </c>
      <c r="F12" s="21" t="s">
        <v>5</v>
      </c>
      <c r="G12" s="21" t="s">
        <v>6</v>
      </c>
      <c r="H12" s="21" t="s">
        <v>7</v>
      </c>
      <c r="I12" s="21" t="s">
        <v>8</v>
      </c>
      <c r="J12" s="21" t="s">
        <v>9</v>
      </c>
    </row>
    <row r="13" spans="2:10">
      <c r="B13" s="6" t="s">
        <v>0</v>
      </c>
      <c r="C13" s="5" t="s">
        <v>1</v>
      </c>
      <c r="D13" s="48"/>
      <c r="E13" s="48"/>
      <c r="F13" s="48"/>
      <c r="G13" s="48"/>
      <c r="H13" s="48"/>
      <c r="I13" s="48"/>
      <c r="J13" s="48"/>
    </row>
    <row r="14" spans="2:10">
      <c r="B14" s="8"/>
      <c r="C14" s="5" t="s">
        <v>2</v>
      </c>
      <c r="D14" s="48"/>
      <c r="E14" s="48"/>
      <c r="F14" s="48"/>
      <c r="G14" s="48"/>
      <c r="H14" s="48"/>
      <c r="I14" s="48"/>
      <c r="J14" s="48"/>
    </row>
    <row r="15" spans="2:10">
      <c r="B15" s="6" t="s">
        <v>10</v>
      </c>
      <c r="C15" s="5" t="s">
        <v>1</v>
      </c>
      <c r="D15" s="48"/>
      <c r="E15" s="48"/>
      <c r="F15" s="48"/>
      <c r="G15" s="48"/>
      <c r="H15" s="48"/>
      <c r="I15" s="48"/>
      <c r="J15" s="48"/>
    </row>
    <row r="16" spans="2:10">
      <c r="B16" s="8"/>
      <c r="C16" s="5" t="s">
        <v>2</v>
      </c>
      <c r="D16" s="48"/>
      <c r="E16" s="48"/>
      <c r="F16" s="48"/>
      <c r="G16" s="48"/>
      <c r="H16" s="48"/>
      <c r="I16" s="48"/>
      <c r="J16" s="48"/>
    </row>
    <row r="17" spans="2:10">
      <c r="B17" s="6" t="s">
        <v>11</v>
      </c>
      <c r="C17" s="5" t="s">
        <v>1</v>
      </c>
      <c r="D17" s="48"/>
      <c r="E17" s="48"/>
      <c r="F17" s="48"/>
      <c r="G17" s="48"/>
      <c r="H17" s="48"/>
      <c r="I17" s="48"/>
      <c r="J17" s="48"/>
    </row>
    <row r="18" spans="2:10">
      <c r="B18" s="8"/>
      <c r="C18" s="5" t="s">
        <v>2</v>
      </c>
      <c r="D18" s="48"/>
      <c r="E18" s="48"/>
      <c r="F18" s="48"/>
      <c r="G18" s="48"/>
      <c r="H18" s="48"/>
      <c r="I18" s="48"/>
      <c r="J18" s="48"/>
    </row>
    <row r="19" spans="2:10">
      <c r="B19" s="22" t="s">
        <v>25</v>
      </c>
      <c r="J19" s="3" t="s">
        <v>14</v>
      </c>
    </row>
    <row r="20" spans="2:10">
      <c r="B20" s="20"/>
      <c r="C20" s="20"/>
      <c r="D20" s="21" t="s">
        <v>3</v>
      </c>
      <c r="E20" s="21" t="s">
        <v>4</v>
      </c>
      <c r="F20" s="21" t="s">
        <v>5</v>
      </c>
      <c r="G20" s="21" t="s">
        <v>6</v>
      </c>
      <c r="H20" s="21" t="s">
        <v>7</v>
      </c>
      <c r="I20" s="21" t="s">
        <v>8</v>
      </c>
      <c r="J20" s="21" t="s">
        <v>9</v>
      </c>
    </row>
    <row r="21" spans="2:10">
      <c r="B21" s="6" t="s">
        <v>0</v>
      </c>
      <c r="C21" s="5" t="s">
        <v>1</v>
      </c>
      <c r="D21" s="9">
        <f>+D5*D13</f>
        <v>0</v>
      </c>
      <c r="E21" s="9">
        <f t="shared" ref="E21:J21" si="0">+E5*E13</f>
        <v>0</v>
      </c>
      <c r="F21" s="9">
        <f t="shared" si="0"/>
        <v>0</v>
      </c>
      <c r="G21" s="9">
        <f t="shared" si="0"/>
        <v>0</v>
      </c>
      <c r="H21" s="9">
        <f t="shared" si="0"/>
        <v>0</v>
      </c>
      <c r="I21" s="9">
        <f t="shared" si="0"/>
        <v>0</v>
      </c>
      <c r="J21" s="9">
        <f t="shared" si="0"/>
        <v>0</v>
      </c>
    </row>
    <row r="22" spans="2:10">
      <c r="B22" s="8"/>
      <c r="C22" s="5" t="s">
        <v>2</v>
      </c>
      <c r="D22" s="9">
        <f t="shared" ref="D22:J22" si="1">+D6*D14</f>
        <v>0</v>
      </c>
      <c r="E22" s="9">
        <f t="shared" si="1"/>
        <v>0</v>
      </c>
      <c r="F22" s="9">
        <f t="shared" si="1"/>
        <v>0</v>
      </c>
      <c r="G22" s="9">
        <f t="shared" si="1"/>
        <v>0</v>
      </c>
      <c r="H22" s="9">
        <f t="shared" si="1"/>
        <v>0</v>
      </c>
      <c r="I22" s="9">
        <f t="shared" si="1"/>
        <v>0</v>
      </c>
      <c r="J22" s="9">
        <f t="shared" si="1"/>
        <v>0</v>
      </c>
    </row>
    <row r="23" spans="2:10">
      <c r="B23" s="6" t="s">
        <v>10</v>
      </c>
      <c r="C23" s="5" t="s">
        <v>1</v>
      </c>
      <c r="D23" s="9">
        <f t="shared" ref="D23:J23" si="2">+D7*D15</f>
        <v>0</v>
      </c>
      <c r="E23" s="9">
        <f t="shared" si="2"/>
        <v>0</v>
      </c>
      <c r="F23" s="9">
        <f t="shared" si="2"/>
        <v>0</v>
      </c>
      <c r="G23" s="9">
        <f t="shared" si="2"/>
        <v>0</v>
      </c>
      <c r="H23" s="9">
        <f t="shared" si="2"/>
        <v>0</v>
      </c>
      <c r="I23" s="9">
        <f t="shared" si="2"/>
        <v>0</v>
      </c>
      <c r="J23" s="9">
        <f t="shared" si="2"/>
        <v>0</v>
      </c>
    </row>
    <row r="24" spans="2:10">
      <c r="B24" s="8"/>
      <c r="C24" s="5" t="s">
        <v>2</v>
      </c>
      <c r="D24" s="9">
        <f t="shared" ref="D24:J24" si="3">+D8*D16</f>
        <v>0</v>
      </c>
      <c r="E24" s="9">
        <f t="shared" si="3"/>
        <v>0</v>
      </c>
      <c r="F24" s="9">
        <f t="shared" si="3"/>
        <v>0</v>
      </c>
      <c r="G24" s="9">
        <f t="shared" si="3"/>
        <v>0</v>
      </c>
      <c r="H24" s="9">
        <f t="shared" si="3"/>
        <v>0</v>
      </c>
      <c r="I24" s="9">
        <f t="shared" si="3"/>
        <v>0</v>
      </c>
      <c r="J24" s="9">
        <f t="shared" si="3"/>
        <v>0</v>
      </c>
    </row>
    <row r="25" spans="2:10">
      <c r="B25" s="6" t="s">
        <v>11</v>
      </c>
      <c r="C25" s="5" t="s">
        <v>1</v>
      </c>
      <c r="D25" s="9">
        <f t="shared" ref="D25:J25" si="4">+D9*D17</f>
        <v>0</v>
      </c>
      <c r="E25" s="9">
        <f t="shared" si="4"/>
        <v>0</v>
      </c>
      <c r="F25" s="9">
        <f t="shared" si="4"/>
        <v>0</v>
      </c>
      <c r="G25" s="9">
        <f t="shared" si="4"/>
        <v>0</v>
      </c>
      <c r="H25" s="9">
        <f t="shared" si="4"/>
        <v>0</v>
      </c>
      <c r="I25" s="9">
        <f t="shared" si="4"/>
        <v>0</v>
      </c>
      <c r="J25" s="9">
        <f t="shared" si="4"/>
        <v>0</v>
      </c>
    </row>
    <row r="26" spans="2:10">
      <c r="B26" s="8"/>
      <c r="C26" s="5" t="s">
        <v>2</v>
      </c>
      <c r="D26" s="9">
        <f t="shared" ref="D26:J26" si="5">+D10*D18</f>
        <v>0</v>
      </c>
      <c r="E26" s="9">
        <f t="shared" si="5"/>
        <v>0</v>
      </c>
      <c r="F26" s="9">
        <f t="shared" si="5"/>
        <v>0</v>
      </c>
      <c r="G26" s="9">
        <f t="shared" si="5"/>
        <v>0</v>
      </c>
      <c r="H26" s="9">
        <f t="shared" si="5"/>
        <v>0</v>
      </c>
      <c r="I26" s="9">
        <f t="shared" si="5"/>
        <v>0</v>
      </c>
      <c r="J26" s="9">
        <f t="shared" si="5"/>
        <v>0</v>
      </c>
    </row>
    <row r="27" spans="2:10">
      <c r="F27" s="3" t="s">
        <v>14</v>
      </c>
    </row>
    <row r="28" spans="2:10">
      <c r="C28" s="20"/>
      <c r="D28" s="21" t="s">
        <v>16</v>
      </c>
      <c r="E28" s="21" t="s">
        <v>17</v>
      </c>
      <c r="F28" s="21" t="s">
        <v>18</v>
      </c>
    </row>
    <row r="29" spans="2:10">
      <c r="C29" s="5" t="s">
        <v>24</v>
      </c>
      <c r="D29" s="51">
        <f>ROUNDDOWN(SUM(D21:J22)/7*365,-3)</f>
        <v>0</v>
      </c>
      <c r="E29" s="51">
        <f>ROUNDDOWN(SUM(D23:J24)/7*365,-3)</f>
        <v>0</v>
      </c>
      <c r="F29" s="51">
        <f>ROUNDDOWN(SUM(D25:J26)/7*365,-3)</f>
        <v>0</v>
      </c>
    </row>
    <row r="30" spans="2:10">
      <c r="C30" s="1" t="s">
        <v>19</v>
      </c>
    </row>
    <row r="32" spans="2:10">
      <c r="B32" s="22" t="s">
        <v>23</v>
      </c>
      <c r="J32" s="3" t="s">
        <v>14</v>
      </c>
    </row>
    <row r="33" spans="3:10" ht="15.6" customHeight="1">
      <c r="C33" s="20"/>
      <c r="D33" s="21" t="s">
        <v>16</v>
      </c>
      <c r="E33" s="21" t="s">
        <v>17</v>
      </c>
      <c r="F33" s="21" t="s">
        <v>18</v>
      </c>
      <c r="G33" s="76" t="s">
        <v>22</v>
      </c>
      <c r="H33" s="77"/>
      <c r="I33" s="77"/>
      <c r="J33" s="78"/>
    </row>
    <row r="34" spans="3:10">
      <c r="C34" s="5" t="s">
        <v>26</v>
      </c>
      <c r="D34" s="48"/>
      <c r="E34" s="48"/>
      <c r="F34" s="48"/>
      <c r="G34" s="16"/>
      <c r="H34" s="17"/>
      <c r="I34" s="17"/>
      <c r="J34" s="18"/>
    </row>
    <row r="35" spans="3:10">
      <c r="C35" s="5" t="s">
        <v>27</v>
      </c>
      <c r="D35" s="48"/>
      <c r="E35" s="48"/>
      <c r="F35" s="48"/>
      <c r="G35" s="16"/>
      <c r="H35" s="17"/>
      <c r="I35" s="17"/>
      <c r="J35" s="18"/>
    </row>
    <row r="36" spans="3:10">
      <c r="C36" s="4" t="s">
        <v>23</v>
      </c>
      <c r="D36" s="51">
        <f>SUM(D34:D35)</f>
        <v>0</v>
      </c>
      <c r="E36" s="51">
        <f>SUM(E34:E35)</f>
        <v>0</v>
      </c>
      <c r="F36" s="51">
        <f>SUM(F34:F35)</f>
        <v>0</v>
      </c>
      <c r="G36" s="12"/>
      <c r="H36" s="13"/>
      <c r="I36" s="13"/>
      <c r="J36" s="14"/>
    </row>
  </sheetData>
  <sheetProtection sheet="1" objects="1" scenarios="1" selectLockedCells="1"/>
  <mergeCells count="1">
    <mergeCell ref="G33:J33"/>
  </mergeCells>
  <phoneticPr fontId="3"/>
  <pageMargins left="0.7" right="0.7" top="0.75" bottom="0.75" header="0.3" footer="0.3"/>
  <pageSetup paperSize="9" scale="95" orientation="landscape" horizontalDpi="300" verticalDpi="300" r:id="rId1"/>
  <rowBreaks count="1" manualBreakCount="1">
    <brk id="32" max="9" man="1"/>
  </rowBreaks>
  <colBreaks count="1" manualBreakCount="1">
    <brk id="6"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E1F71-78CC-468C-8A31-02247A14A3B1}">
  <sheetPr>
    <pageSetUpPr fitToPage="1"/>
  </sheetPr>
  <dimension ref="A1:L27"/>
  <sheetViews>
    <sheetView topLeftCell="A19" zoomScaleNormal="100" zoomScaleSheetLayoutView="100" workbookViewId="0">
      <selection activeCell="B4" sqref="B4"/>
    </sheetView>
  </sheetViews>
  <sheetFormatPr defaultColWidth="0" defaultRowHeight="13.2"/>
  <cols>
    <col min="1" max="1" width="3.09765625" style="1" customWidth="1"/>
    <col min="2" max="2" width="25.796875" style="1" customWidth="1"/>
    <col min="3" max="4" width="22.796875" style="1" customWidth="1"/>
    <col min="5" max="5" width="24.19921875" style="1" customWidth="1"/>
    <col min="6" max="6" width="4.19921875" style="1" customWidth="1"/>
    <col min="7" max="10" width="14.09765625" style="1" hidden="1" customWidth="1"/>
    <col min="11" max="11" width="2.296875" style="1" hidden="1" customWidth="1"/>
    <col min="12" max="12" width="2.8984375" style="1" hidden="1" customWidth="1"/>
    <col min="13" max="16384" width="8.796875" style="1" hidden="1"/>
  </cols>
  <sheetData>
    <row r="1" spans="2:5" ht="19.2">
      <c r="B1" s="2" t="s">
        <v>29</v>
      </c>
    </row>
    <row r="3" spans="2:5">
      <c r="B3" s="27" t="s">
        <v>30</v>
      </c>
      <c r="C3" s="27" t="s">
        <v>31</v>
      </c>
      <c r="D3" s="27" t="s">
        <v>32</v>
      </c>
      <c r="E3" s="27" t="s">
        <v>33</v>
      </c>
    </row>
    <row r="4" spans="2:5">
      <c r="B4" s="15"/>
      <c r="C4" s="15"/>
      <c r="D4" s="15"/>
      <c r="E4" s="15"/>
    </row>
    <row r="5" spans="2:5">
      <c r="B5" s="15"/>
      <c r="C5" s="15"/>
      <c r="D5" s="15"/>
      <c r="E5" s="15"/>
    </row>
    <row r="6" spans="2:5">
      <c r="B6" s="15"/>
      <c r="C6" s="15"/>
      <c r="D6" s="15"/>
      <c r="E6" s="15"/>
    </row>
    <row r="7" spans="2:5">
      <c r="B7" s="15"/>
      <c r="C7" s="15"/>
      <c r="D7" s="15"/>
      <c r="E7" s="15"/>
    </row>
    <row r="8" spans="2:5">
      <c r="B8" s="15"/>
      <c r="C8" s="15"/>
      <c r="D8" s="15"/>
      <c r="E8" s="15"/>
    </row>
    <row r="9" spans="2:5">
      <c r="B9" s="15"/>
      <c r="C9" s="15"/>
      <c r="D9" s="15"/>
      <c r="E9" s="15"/>
    </row>
    <row r="10" spans="2:5">
      <c r="B10" s="15"/>
      <c r="C10" s="15"/>
      <c r="D10" s="15"/>
      <c r="E10" s="15"/>
    </row>
    <row r="11" spans="2:5">
      <c r="B11" s="15"/>
      <c r="C11" s="15"/>
      <c r="D11" s="15"/>
      <c r="E11" s="15"/>
    </row>
    <row r="12" spans="2:5">
      <c r="B12" s="15"/>
      <c r="C12" s="15"/>
      <c r="D12" s="15"/>
      <c r="E12" s="15"/>
    </row>
    <row r="13" spans="2:5">
      <c r="B13" s="15"/>
      <c r="C13" s="15"/>
      <c r="D13" s="15"/>
      <c r="E13" s="15"/>
    </row>
    <row r="14" spans="2:5">
      <c r="B14" s="15"/>
      <c r="C14" s="15"/>
      <c r="D14" s="15"/>
      <c r="E14" s="15"/>
    </row>
    <row r="15" spans="2:5">
      <c r="B15" s="15"/>
      <c r="C15" s="15"/>
      <c r="D15" s="15"/>
      <c r="E15" s="15"/>
    </row>
    <row r="16" spans="2:5">
      <c r="B16" s="15"/>
      <c r="C16" s="15"/>
      <c r="D16" s="15"/>
      <c r="E16" s="15"/>
    </row>
    <row r="18" spans="2:5">
      <c r="B18" s="22" t="s">
        <v>51</v>
      </c>
    </row>
    <row r="19" spans="2:5">
      <c r="B19" s="4" t="s">
        <v>37</v>
      </c>
      <c r="C19" s="50">
        <v>0.3</v>
      </c>
    </row>
    <row r="21" spans="2:5">
      <c r="E21" s="3" t="s">
        <v>14</v>
      </c>
    </row>
    <row r="22" spans="2:5">
      <c r="B22" s="20"/>
      <c r="C22" s="21" t="s">
        <v>16</v>
      </c>
      <c r="D22" s="21" t="s">
        <v>17</v>
      </c>
      <c r="E22" s="21" t="s">
        <v>18</v>
      </c>
    </row>
    <row r="23" spans="2:5">
      <c r="B23" s="4" t="s">
        <v>38</v>
      </c>
      <c r="C23" s="9">
        <f>+販売計画!D29*仕入計画!$C$19</f>
        <v>0</v>
      </c>
      <c r="D23" s="9">
        <f>+販売計画!E29*仕入計画!$C$19</f>
        <v>0</v>
      </c>
      <c r="E23" s="9">
        <f>+販売計画!F29*仕入計画!$C$19</f>
        <v>0</v>
      </c>
    </row>
    <row r="24" spans="2:5">
      <c r="B24" s="4" t="s">
        <v>39</v>
      </c>
      <c r="C24" s="48"/>
      <c r="D24" s="48"/>
      <c r="E24" s="48"/>
    </row>
    <row r="25" spans="2:5">
      <c r="B25" s="25" t="s">
        <v>40</v>
      </c>
      <c r="C25" s="26">
        <f>SUM(C23:C24)</f>
        <v>0</v>
      </c>
      <c r="D25" s="26">
        <f t="shared" ref="D25:E25" si="0">SUM(D23:D24)</f>
        <v>0</v>
      </c>
      <c r="E25" s="26">
        <f t="shared" si="0"/>
        <v>0</v>
      </c>
    </row>
    <row r="27" spans="2:5">
      <c r="B27" s="1" t="s">
        <v>34</v>
      </c>
    </row>
  </sheetData>
  <sheetProtection sheet="1" objects="1" scenarios="1" selectLockedCells="1"/>
  <phoneticPr fontId="3"/>
  <pageMargins left="0.7" right="0.7" top="0.75" bottom="0.75" header="0.3" footer="0.3"/>
  <pageSetup paperSize="9" orientation="landscape" horizontalDpi="300" verticalDpi="300" r:id="rId1"/>
  <colBreaks count="1" manualBreakCount="1">
    <brk id="6" max="27"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A89A5-F43A-48DD-B2EF-BF95E905C239}">
  <sheetPr>
    <pageSetUpPr fitToPage="1"/>
  </sheetPr>
  <dimension ref="B1:F36"/>
  <sheetViews>
    <sheetView topLeftCell="A28" zoomScaleNormal="100" zoomScaleSheetLayoutView="100" workbookViewId="0">
      <selection activeCell="F5" sqref="F5"/>
    </sheetView>
  </sheetViews>
  <sheetFormatPr defaultColWidth="8.796875" defaultRowHeight="13.2"/>
  <cols>
    <col min="1" max="1" width="3.09765625" style="1" customWidth="1"/>
    <col min="2" max="2" width="25.796875" style="1" customWidth="1"/>
    <col min="3" max="5" width="15.3984375" style="1" customWidth="1"/>
    <col min="6" max="6" width="48.296875" style="1" customWidth="1"/>
    <col min="7" max="16384" width="8.796875" style="1"/>
  </cols>
  <sheetData>
    <row r="1" spans="2:6" ht="19.2">
      <c r="B1" s="2" t="s">
        <v>52</v>
      </c>
    </row>
    <row r="2" spans="2:6" ht="12" customHeight="1">
      <c r="B2" s="2"/>
    </row>
    <row r="3" spans="2:6">
      <c r="B3" s="22" t="s">
        <v>13</v>
      </c>
      <c r="F3" s="3" t="s">
        <v>15</v>
      </c>
    </row>
    <row r="4" spans="2:6">
      <c r="B4" s="27"/>
      <c r="C4" s="27" t="s">
        <v>16</v>
      </c>
      <c r="D4" s="27" t="s">
        <v>17</v>
      </c>
      <c r="E4" s="27" t="s">
        <v>18</v>
      </c>
      <c r="F4" s="27" t="s">
        <v>22</v>
      </c>
    </row>
    <row r="5" spans="2:6">
      <c r="B5" s="31" t="s">
        <v>55</v>
      </c>
      <c r="C5" s="49"/>
      <c r="D5" s="49"/>
      <c r="E5" s="49"/>
      <c r="F5" s="15"/>
    </row>
    <row r="6" spans="2:6">
      <c r="B6" s="31" t="s">
        <v>53</v>
      </c>
      <c r="C6" s="49"/>
      <c r="D6" s="49"/>
      <c r="E6" s="49"/>
      <c r="F6" s="15"/>
    </row>
    <row r="7" spans="2:6">
      <c r="B7" s="31" t="s">
        <v>54</v>
      </c>
      <c r="C7" s="49"/>
      <c r="D7" s="49"/>
      <c r="E7" s="49"/>
      <c r="F7" s="15"/>
    </row>
    <row r="8" spans="2:6">
      <c r="B8" s="34"/>
    </row>
    <row r="9" spans="2:6">
      <c r="B9" s="22" t="s">
        <v>56</v>
      </c>
      <c r="C9" s="3" t="s">
        <v>14</v>
      </c>
    </row>
    <row r="10" spans="2:6">
      <c r="B10" s="21"/>
      <c r="C10" s="47" t="s">
        <v>56</v>
      </c>
    </row>
    <row r="11" spans="2:6">
      <c r="B11" s="31" t="s">
        <v>55</v>
      </c>
      <c r="C11" s="48"/>
    </row>
    <row r="12" spans="2:6">
      <c r="B12" s="31" t="s">
        <v>53</v>
      </c>
      <c r="C12" s="48"/>
    </row>
    <row r="13" spans="2:6">
      <c r="B13" s="31" t="s">
        <v>54</v>
      </c>
      <c r="C13" s="48"/>
    </row>
    <row r="14" spans="2:6">
      <c r="B14" s="34"/>
    </row>
    <row r="15" spans="2:6">
      <c r="B15" s="1" t="s">
        <v>57</v>
      </c>
    </row>
    <row r="16" spans="2:6">
      <c r="B16" s="27"/>
      <c r="C16" s="27" t="s">
        <v>16</v>
      </c>
      <c r="D16" s="27" t="s">
        <v>17</v>
      </c>
      <c r="E16" s="27" t="s">
        <v>18</v>
      </c>
    </row>
    <row r="17" spans="2:6">
      <c r="B17" s="31" t="s">
        <v>55</v>
      </c>
      <c r="C17" s="33">
        <f>+C5*$C11*12</f>
        <v>0</v>
      </c>
      <c r="D17" s="33">
        <f t="shared" ref="D17:E17" si="0">+D5*$C11*12</f>
        <v>0</v>
      </c>
      <c r="E17" s="33">
        <f t="shared" si="0"/>
        <v>0</v>
      </c>
    </row>
    <row r="18" spans="2:6">
      <c r="B18" s="31" t="s">
        <v>53</v>
      </c>
      <c r="C18" s="33">
        <f t="shared" ref="C18:E18" si="1">+C6*$C12*12</f>
        <v>0</v>
      </c>
      <c r="D18" s="33">
        <f t="shared" si="1"/>
        <v>0</v>
      </c>
      <c r="E18" s="33">
        <f t="shared" si="1"/>
        <v>0</v>
      </c>
    </row>
    <row r="19" spans="2:6">
      <c r="B19" s="31" t="s">
        <v>54</v>
      </c>
      <c r="C19" s="33">
        <f t="shared" ref="C19:E19" si="2">+C7*$C13*12</f>
        <v>0</v>
      </c>
      <c r="D19" s="33">
        <f t="shared" si="2"/>
        <v>0</v>
      </c>
      <c r="E19" s="33">
        <f t="shared" si="2"/>
        <v>0</v>
      </c>
    </row>
    <row r="20" spans="2:6">
      <c r="B20" s="25" t="s">
        <v>40</v>
      </c>
      <c r="C20" s="35">
        <f>SUM(C17:C19)</f>
        <v>0</v>
      </c>
      <c r="D20" s="35">
        <f t="shared" ref="D20:E20" si="3">SUM(D17:D19)</f>
        <v>0</v>
      </c>
      <c r="E20" s="35">
        <f t="shared" si="3"/>
        <v>0</v>
      </c>
    </row>
    <row r="21" spans="2:6">
      <c r="C21" s="32"/>
      <c r="D21" s="32"/>
      <c r="E21" s="32"/>
    </row>
    <row r="22" spans="2:6">
      <c r="B22" s="22" t="s">
        <v>58</v>
      </c>
    </row>
    <row r="23" spans="2:6">
      <c r="B23" s="25" t="s">
        <v>59</v>
      </c>
      <c r="C23" s="50">
        <v>0.17</v>
      </c>
    </row>
    <row r="25" spans="2:6">
      <c r="B25" s="27"/>
      <c r="C25" s="27" t="s">
        <v>16</v>
      </c>
      <c r="D25" s="27" t="s">
        <v>17</v>
      </c>
      <c r="E25" s="27" t="s">
        <v>18</v>
      </c>
    </row>
    <row r="26" spans="2:6">
      <c r="B26" s="31" t="s">
        <v>55</v>
      </c>
      <c r="C26" s="33">
        <f>+C17*$C$23</f>
        <v>0</v>
      </c>
      <c r="D26" s="33">
        <f t="shared" ref="D26:E26" si="4">+D17*$C$23</f>
        <v>0</v>
      </c>
      <c r="E26" s="33">
        <f t="shared" si="4"/>
        <v>0</v>
      </c>
    </row>
    <row r="27" spans="2:6">
      <c r="B27" s="31" t="s">
        <v>53</v>
      </c>
      <c r="C27" s="33">
        <f t="shared" ref="C27:E27" si="5">+C18*$C$23</f>
        <v>0</v>
      </c>
      <c r="D27" s="33">
        <f t="shared" si="5"/>
        <v>0</v>
      </c>
      <c r="E27" s="33">
        <f t="shared" si="5"/>
        <v>0</v>
      </c>
    </row>
    <row r="28" spans="2:6">
      <c r="B28" s="25" t="s">
        <v>40</v>
      </c>
      <c r="C28" s="26">
        <f>SUM(C26:C27)</f>
        <v>0</v>
      </c>
      <c r="D28" s="26">
        <f t="shared" ref="D28:E28" si="6">SUM(D26:D27)</f>
        <v>0</v>
      </c>
      <c r="E28" s="26">
        <f t="shared" si="6"/>
        <v>0</v>
      </c>
    </row>
    <row r="30" spans="2:6">
      <c r="B30" s="22" t="s">
        <v>47</v>
      </c>
    </row>
    <row r="31" spans="2:6">
      <c r="B31" s="27"/>
      <c r="C31" s="27" t="s">
        <v>16</v>
      </c>
      <c r="D31" s="27" t="s">
        <v>17</v>
      </c>
      <c r="E31" s="27" t="s">
        <v>18</v>
      </c>
      <c r="F31" s="27" t="s">
        <v>22</v>
      </c>
    </row>
    <row r="32" spans="2:6">
      <c r="B32" s="15"/>
      <c r="C32" s="48"/>
      <c r="D32" s="48"/>
      <c r="E32" s="48"/>
      <c r="F32" s="15"/>
    </row>
    <row r="34" spans="2:5">
      <c r="B34" s="22" t="s">
        <v>44</v>
      </c>
    </row>
    <row r="35" spans="2:5">
      <c r="B35" s="27"/>
      <c r="C35" s="27" t="s">
        <v>16</v>
      </c>
      <c r="D35" s="27" t="s">
        <v>17</v>
      </c>
      <c r="E35" s="27" t="s">
        <v>18</v>
      </c>
    </row>
    <row r="36" spans="2:5">
      <c r="B36" s="4" t="s">
        <v>60</v>
      </c>
      <c r="C36" s="36">
        <f>SUM(C20,C28,C32)</f>
        <v>0</v>
      </c>
      <c r="D36" s="36">
        <f t="shared" ref="D36:E36" si="7">SUM(D20,D28,D32)</f>
        <v>0</v>
      </c>
      <c r="E36" s="36">
        <f t="shared" si="7"/>
        <v>0</v>
      </c>
    </row>
  </sheetData>
  <sheetProtection sheet="1" objects="1" scenarios="1" selectLockedCells="1"/>
  <phoneticPr fontId="3"/>
  <pageMargins left="0.7" right="0.7" top="0.75" bottom="0.75" header="0.3" footer="0.3"/>
  <pageSetup paperSize="9" scale="9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652B-8180-4319-AB26-D7228BA8384C}">
  <sheetPr>
    <pageSetUpPr fitToPage="1"/>
  </sheetPr>
  <dimension ref="A1:L76"/>
  <sheetViews>
    <sheetView zoomScaleNormal="100" zoomScaleSheetLayoutView="85" workbookViewId="0">
      <selection activeCell="D4" sqref="D4"/>
    </sheetView>
  </sheetViews>
  <sheetFormatPr defaultColWidth="0" defaultRowHeight="13.2" zeroHeight="1"/>
  <cols>
    <col min="1" max="1" width="3.09765625" style="1" customWidth="1"/>
    <col min="2" max="2" width="4.09765625" style="1" customWidth="1"/>
    <col min="3" max="3" width="19.69921875" style="1" customWidth="1"/>
    <col min="4" max="7" width="17.69921875" style="1" customWidth="1"/>
    <col min="8" max="8" width="2.296875" style="1" customWidth="1"/>
    <col min="9" max="9" width="2.8984375" style="1" customWidth="1"/>
    <col min="10" max="12" width="0" style="1" hidden="1" customWidth="1"/>
    <col min="13" max="16384" width="8.796875" style="1" hidden="1"/>
  </cols>
  <sheetData>
    <row r="1" spans="2:6" ht="19.2">
      <c r="B1" s="2" t="s">
        <v>90</v>
      </c>
    </row>
    <row r="2" spans="2:6">
      <c r="F2" s="3" t="s">
        <v>14</v>
      </c>
    </row>
    <row r="3" spans="2:6">
      <c r="B3" s="52" t="s">
        <v>101</v>
      </c>
      <c r="C3" s="53"/>
      <c r="D3" s="5" t="s">
        <v>97</v>
      </c>
      <c r="E3" s="5" t="s">
        <v>102</v>
      </c>
      <c r="F3" s="5" t="s">
        <v>97</v>
      </c>
    </row>
    <row r="4" spans="2:6">
      <c r="B4" s="79" t="s">
        <v>91</v>
      </c>
      <c r="C4" s="4" t="s">
        <v>93</v>
      </c>
      <c r="D4" s="48"/>
      <c r="E4" s="14" t="s">
        <v>103</v>
      </c>
      <c r="F4" s="48"/>
    </row>
    <row r="5" spans="2:6">
      <c r="B5" s="79"/>
      <c r="C5" s="4" t="s">
        <v>94</v>
      </c>
      <c r="D5" s="48"/>
      <c r="E5" s="14" t="s">
        <v>104</v>
      </c>
      <c r="F5" s="48"/>
    </row>
    <row r="6" spans="2:6">
      <c r="B6" s="79"/>
      <c r="C6" s="4" t="s">
        <v>95</v>
      </c>
      <c r="D6" s="48"/>
      <c r="E6" s="14" t="s">
        <v>105</v>
      </c>
      <c r="F6" s="48"/>
    </row>
    <row r="7" spans="2:6">
      <c r="B7" s="79"/>
      <c r="C7" s="4" t="s">
        <v>96</v>
      </c>
      <c r="D7" s="48"/>
      <c r="E7" s="41"/>
      <c r="F7" s="55"/>
    </row>
    <row r="8" spans="2:6">
      <c r="B8" s="79"/>
      <c r="C8" s="15"/>
      <c r="D8" s="48"/>
      <c r="E8" s="42"/>
      <c r="F8" s="56"/>
    </row>
    <row r="9" spans="2:6">
      <c r="B9" s="79"/>
      <c r="C9" s="15"/>
      <c r="D9" s="48"/>
      <c r="E9" s="42"/>
      <c r="F9" s="56"/>
    </row>
    <row r="10" spans="2:6">
      <c r="B10" s="79" t="s">
        <v>92</v>
      </c>
      <c r="C10" s="4" t="s">
        <v>98</v>
      </c>
      <c r="D10" s="48"/>
      <c r="E10" s="42"/>
      <c r="F10" s="56"/>
    </row>
    <row r="11" spans="2:6">
      <c r="B11" s="79"/>
      <c r="C11" s="4" t="s">
        <v>99</v>
      </c>
      <c r="D11" s="48"/>
      <c r="E11" s="42"/>
      <c r="F11" s="56"/>
    </row>
    <row r="12" spans="2:6">
      <c r="B12" s="79"/>
      <c r="C12" s="4" t="s">
        <v>100</v>
      </c>
      <c r="D12" s="48"/>
      <c r="E12" s="42"/>
      <c r="F12" s="56"/>
    </row>
    <row r="13" spans="2:6">
      <c r="B13" s="79"/>
      <c r="C13" s="15"/>
      <c r="D13" s="48"/>
      <c r="E13" s="42"/>
      <c r="F13" s="56"/>
    </row>
    <row r="14" spans="2:6">
      <c r="B14" s="79"/>
      <c r="C14" s="15"/>
      <c r="D14" s="48"/>
      <c r="E14" s="42"/>
      <c r="F14" s="56"/>
    </row>
    <row r="15" spans="2:6">
      <c r="B15" s="79"/>
      <c r="C15" s="15"/>
      <c r="D15" s="48"/>
      <c r="E15" s="43"/>
      <c r="F15" s="57" t="str">
        <f>IF(D16&gt;F16,"資金の調達が不足しています。",IF(D16=F16,"","資金の調達が多いです。"))</f>
        <v/>
      </c>
    </row>
    <row r="16" spans="2:6">
      <c r="B16" s="52"/>
      <c r="C16" s="53" t="s">
        <v>40</v>
      </c>
      <c r="D16" s="54">
        <f>SUM(D4:D15)</f>
        <v>0</v>
      </c>
      <c r="E16" s="5" t="s">
        <v>40</v>
      </c>
      <c r="F16" s="54">
        <f>SUM(F4:F6)</f>
        <v>0</v>
      </c>
    </row>
    <row r="17" spans="2:7">
      <c r="B17" s="45" t="s">
        <v>106</v>
      </c>
    </row>
    <row r="18" spans="2:7"/>
    <row r="19" spans="2:7">
      <c r="B19" s="22" t="s">
        <v>46</v>
      </c>
    </row>
    <row r="20" spans="2:7">
      <c r="B20" s="59"/>
      <c r="C20" s="60"/>
      <c r="D20" s="21" t="s">
        <v>107</v>
      </c>
      <c r="E20" s="21" t="s">
        <v>16</v>
      </c>
      <c r="F20" s="21" t="s">
        <v>17</v>
      </c>
      <c r="G20" s="21" t="s">
        <v>18</v>
      </c>
    </row>
    <row r="21" spans="2:7">
      <c r="B21" s="12" t="s">
        <v>93</v>
      </c>
      <c r="C21" s="14"/>
      <c r="D21" s="48">
        <v>15</v>
      </c>
      <c r="E21" s="48"/>
      <c r="F21" s="48"/>
      <c r="G21" s="48"/>
    </row>
    <row r="22" spans="2:7">
      <c r="B22" s="12" t="s">
        <v>95</v>
      </c>
      <c r="C22" s="14"/>
      <c r="D22" s="48">
        <v>8</v>
      </c>
      <c r="E22" s="48"/>
      <c r="F22" s="48"/>
      <c r="G22" s="48"/>
    </row>
    <row r="23" spans="2:7">
      <c r="B23" s="12" t="s">
        <v>96</v>
      </c>
      <c r="C23" s="14"/>
      <c r="D23" s="48">
        <v>6</v>
      </c>
      <c r="E23" s="48"/>
      <c r="F23" s="48"/>
      <c r="G23" s="48"/>
    </row>
    <row r="24" spans="2:7">
      <c r="B24" s="52"/>
      <c r="C24" s="61"/>
      <c r="D24" s="39" t="s">
        <v>40</v>
      </c>
      <c r="E24" s="26">
        <f t="shared" ref="E24:G24" si="0">SUM(E21:E23)</f>
        <v>0</v>
      </c>
      <c r="F24" s="26">
        <f t="shared" si="0"/>
        <v>0</v>
      </c>
      <c r="G24" s="26">
        <f t="shared" si="0"/>
        <v>0</v>
      </c>
    </row>
    <row r="25" spans="2:7">
      <c r="B25" s="45" t="s">
        <v>108</v>
      </c>
      <c r="C25" s="45"/>
    </row>
    <row r="26" spans="2:7"/>
    <row r="27" spans="2:7">
      <c r="B27" s="22" t="s">
        <v>116</v>
      </c>
    </row>
    <row r="28" spans="2:7">
      <c r="B28" s="64" t="s">
        <v>117</v>
      </c>
      <c r="C28" s="65"/>
      <c r="D28" s="21" t="s">
        <v>122</v>
      </c>
      <c r="E28" s="21" t="s">
        <v>119</v>
      </c>
      <c r="F28" s="21" t="s">
        <v>120</v>
      </c>
      <c r="G28" s="21" t="s">
        <v>127</v>
      </c>
    </row>
    <row r="29" spans="2:7">
      <c r="B29" s="66"/>
      <c r="C29" s="67"/>
      <c r="D29" s="68"/>
      <c r="E29" s="68"/>
      <c r="F29" s="71"/>
      <c r="G29" s="9">
        <f>IFERROR(+D29/E29,0)</f>
        <v>0</v>
      </c>
    </row>
    <row r="30" spans="2:7">
      <c r="B30" s="66"/>
      <c r="C30" s="67"/>
      <c r="D30" s="68"/>
      <c r="E30" s="68"/>
      <c r="F30" s="71"/>
      <c r="G30" s="9">
        <f t="shared" ref="G30" si="1">IFERROR(+D30/E30,0)</f>
        <v>0</v>
      </c>
    </row>
    <row r="31" spans="2:7">
      <c r="B31" s="66"/>
      <c r="C31" s="67"/>
      <c r="D31" s="68"/>
      <c r="E31" s="68"/>
      <c r="F31" s="71"/>
      <c r="G31" s="9">
        <f>IFERROR(+D31/E31,0)</f>
        <v>0</v>
      </c>
    </row>
    <row r="32" spans="2:7" ht="15.6" customHeight="1">
      <c r="B32" s="64" t="s">
        <v>117</v>
      </c>
      <c r="C32" s="65"/>
      <c r="D32" s="21" t="s">
        <v>16</v>
      </c>
      <c r="E32" s="21" t="s">
        <v>17</v>
      </c>
      <c r="F32" s="21" t="s">
        <v>18</v>
      </c>
    </row>
    <row r="33" spans="2:6">
      <c r="B33" s="62"/>
      <c r="C33" s="63"/>
      <c r="D33" s="33" t="str">
        <f>IFERROR(+(C41+D41)/2*$F29,"")</f>
        <v/>
      </c>
      <c r="E33" s="33" t="str">
        <f>IFERROR(+(D41+E41)/2*$F29,"")</f>
        <v/>
      </c>
      <c r="F33" s="33" t="str">
        <f>IFERROR(+(E41+F41)/2*$F29,"")</f>
        <v/>
      </c>
    </row>
    <row r="34" spans="2:6">
      <c r="B34" s="62"/>
      <c r="C34" s="63"/>
      <c r="D34" s="33" t="str">
        <f>IFERROR(+(C42+D42)/2*$F30,"")</f>
        <v/>
      </c>
      <c r="E34" s="33" t="str">
        <f t="shared" ref="E34:F35" si="2">IFERROR(+(D42+E42)/2*$F30,"")</f>
        <v/>
      </c>
      <c r="F34" s="33" t="str">
        <f t="shared" si="2"/>
        <v/>
      </c>
    </row>
    <row r="35" spans="2:6">
      <c r="B35" s="62"/>
      <c r="C35" s="63"/>
      <c r="D35" s="33" t="str">
        <f>IFERROR(+(C43+D43)/2*$F31,"")</f>
        <v/>
      </c>
      <c r="E35" s="33" t="str">
        <f t="shared" si="2"/>
        <v/>
      </c>
      <c r="F35" s="33" t="str">
        <f t="shared" si="2"/>
        <v/>
      </c>
    </row>
    <row r="36" spans="2:6" s="10" customFormat="1" ht="15" customHeight="1">
      <c r="B36" s="69"/>
      <c r="C36" s="70" t="s">
        <v>40</v>
      </c>
      <c r="D36" s="75">
        <f>SUM(D33:D35)</f>
        <v>0</v>
      </c>
      <c r="E36" s="75">
        <f t="shared" ref="E36" si="3">SUM(E33:E35)</f>
        <v>0</v>
      </c>
      <c r="F36" s="75">
        <f t="shared" ref="F36" si="4">SUM(F33:F35)</f>
        <v>0</v>
      </c>
    </row>
    <row r="37" spans="2:6" ht="15" customHeight="1"/>
    <row r="38" spans="2:6" ht="15" hidden="1" customHeight="1"/>
    <row r="39" spans="2:6" ht="15" hidden="1" customHeight="1">
      <c r="B39" s="1" t="s">
        <v>121</v>
      </c>
    </row>
    <row r="40" spans="2:6" ht="15" hidden="1" customHeight="1">
      <c r="C40" s="1" t="s">
        <v>16</v>
      </c>
      <c r="D40" s="1" t="s">
        <v>17</v>
      </c>
      <c r="E40" s="1" t="s">
        <v>18</v>
      </c>
      <c r="F40" s="1" t="s">
        <v>118</v>
      </c>
    </row>
    <row r="41" spans="2:6" ht="15" hidden="1" customHeight="1">
      <c r="C41" s="38">
        <f>+D29</f>
        <v>0</v>
      </c>
      <c r="D41" s="38" t="e">
        <f>+C41-D29/E29</f>
        <v>#DIV/0!</v>
      </c>
      <c r="E41" s="38" t="e">
        <f>+D41-D29/E29</f>
        <v>#DIV/0!</v>
      </c>
      <c r="F41" s="38" t="e">
        <f>+E41-D29/E29</f>
        <v>#DIV/0!</v>
      </c>
    </row>
    <row r="42" spans="2:6" ht="15" hidden="1" customHeight="1">
      <c r="C42" s="38">
        <f>+D30</f>
        <v>0</v>
      </c>
      <c r="D42" s="38" t="e">
        <f>+C42-D30/E30</f>
        <v>#DIV/0!</v>
      </c>
      <c r="E42" s="38" t="e">
        <f>+D42-D30/E30</f>
        <v>#DIV/0!</v>
      </c>
      <c r="F42" s="38" t="e">
        <f>+E42-D30/E30</f>
        <v>#DIV/0!</v>
      </c>
    </row>
    <row r="43" spans="2:6" ht="15" hidden="1" customHeight="1">
      <c r="C43" s="38">
        <f>+D31</f>
        <v>0</v>
      </c>
      <c r="D43" s="38" t="e">
        <f>+C43-D31/E31</f>
        <v>#DIV/0!</v>
      </c>
      <c r="E43" s="38" t="e">
        <f>+D43-D31/E31</f>
        <v>#DIV/0!</v>
      </c>
      <c r="F43" s="38" t="e">
        <f>+E43-D31/E31</f>
        <v>#DIV/0!</v>
      </c>
    </row>
    <row r="44" spans="2:6" hidden="1">
      <c r="D44" s="38"/>
      <c r="E44" s="38"/>
      <c r="F44" s="38"/>
    </row>
    <row r="45" spans="2:6" hidden="1"/>
    <row r="46" spans="2:6" hidden="1">
      <c r="C46" s="58"/>
      <c r="D46" s="58"/>
      <c r="E46" s="58"/>
    </row>
    <row r="47" spans="2:6" hidden="1">
      <c r="C47" s="58"/>
      <c r="D47" s="58"/>
      <c r="E47" s="58"/>
    </row>
    <row r="48" spans="2:6" hidden="1">
      <c r="C48" s="58"/>
      <c r="D48" s="58"/>
      <c r="E48" s="58"/>
    </row>
    <row r="49" spans="3:5" hidden="1">
      <c r="C49" s="58"/>
      <c r="D49" s="58"/>
      <c r="E49" s="58"/>
    </row>
    <row r="50" spans="3:5" hidden="1"/>
    <row r="51" spans="3:5" hidden="1"/>
    <row r="52" spans="3:5" hidden="1"/>
    <row r="53" spans="3:5" hidden="1"/>
    <row r="54" spans="3:5" hidden="1"/>
    <row r="55" spans="3:5" hidden="1"/>
    <row r="56" spans="3:5" hidden="1"/>
    <row r="57" spans="3:5" hidden="1"/>
    <row r="58" spans="3:5" hidden="1"/>
    <row r="59" spans="3:5" hidden="1"/>
    <row r="60" spans="3:5" hidden="1"/>
    <row r="61" spans="3:5" hidden="1"/>
    <row r="62" spans="3:5" hidden="1"/>
    <row r="63" spans="3:5" hidden="1"/>
    <row r="64" spans="3:5" hidden="1"/>
    <row r="65" hidden="1"/>
    <row r="66" hidden="1"/>
    <row r="67" hidden="1"/>
    <row r="68" hidden="1"/>
    <row r="69" hidden="1"/>
    <row r="70" hidden="1"/>
    <row r="71" hidden="1"/>
    <row r="72" hidden="1"/>
    <row r="73" hidden="1"/>
    <row r="74" hidden="1"/>
    <row r="75" hidden="1"/>
    <row r="76" hidden="1"/>
  </sheetData>
  <sheetProtection sheet="1" objects="1" scenarios="1" selectLockedCells="1"/>
  <mergeCells count="2">
    <mergeCell ref="B4:B9"/>
    <mergeCell ref="B10:B15"/>
  </mergeCells>
  <phoneticPr fontId="3"/>
  <pageMargins left="0.7" right="0.7" top="0.75" bottom="0.75" header="0.3" footer="0.3"/>
  <pageSetup paperSize="9" scale="9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A083-0517-4CB3-AED3-C32DF5FF250B}">
  <sheetPr>
    <pageSetUpPr fitToPage="1"/>
  </sheetPr>
  <dimension ref="A1:H40"/>
  <sheetViews>
    <sheetView zoomScaleNormal="100" workbookViewId="0">
      <selection activeCell="B4" sqref="B4"/>
    </sheetView>
  </sheetViews>
  <sheetFormatPr defaultColWidth="0" defaultRowHeight="13.2" zeroHeight="1"/>
  <cols>
    <col min="1" max="1" width="3.09765625" style="1" customWidth="1"/>
    <col min="2" max="2" width="18.3984375" style="1" customWidth="1"/>
    <col min="3" max="3" width="22.8984375" style="1" customWidth="1"/>
    <col min="4" max="6" width="15.3984375" style="1" customWidth="1"/>
    <col min="7" max="7" width="34.5" style="1" customWidth="1"/>
    <col min="8" max="8" width="5.8984375" style="1" customWidth="1"/>
    <col min="9" max="16384" width="8.796875" style="1" hidden="1"/>
  </cols>
  <sheetData>
    <row r="1" spans="2:7" ht="19.2">
      <c r="B1" s="2" t="s">
        <v>50</v>
      </c>
    </row>
    <row r="2" spans="2:7">
      <c r="B2" s="22" t="s">
        <v>63</v>
      </c>
      <c r="F2" s="3" t="s">
        <v>89</v>
      </c>
    </row>
    <row r="3" spans="2:7">
      <c r="B3" s="27" t="s">
        <v>64</v>
      </c>
      <c r="C3" s="27" t="s">
        <v>62</v>
      </c>
      <c r="D3" s="21" t="s">
        <v>16</v>
      </c>
      <c r="E3" s="21" t="s">
        <v>17</v>
      </c>
      <c r="F3" s="21" t="s">
        <v>18</v>
      </c>
      <c r="G3" s="27" t="s">
        <v>22</v>
      </c>
    </row>
    <row r="4" spans="2:7">
      <c r="B4" s="15"/>
      <c r="C4" s="15"/>
      <c r="D4" s="48"/>
      <c r="E4" s="48"/>
      <c r="F4" s="48"/>
      <c r="G4" s="44"/>
    </row>
    <row r="5" spans="2:7">
      <c r="B5" s="15"/>
      <c r="C5" s="15"/>
      <c r="D5" s="48"/>
      <c r="E5" s="48"/>
      <c r="F5" s="48"/>
      <c r="G5" s="44"/>
    </row>
    <row r="6" spans="2:7">
      <c r="B6" s="15"/>
      <c r="C6" s="15"/>
      <c r="D6" s="48"/>
      <c r="E6" s="48"/>
      <c r="F6" s="48"/>
      <c r="G6" s="44"/>
    </row>
    <row r="7" spans="2:7">
      <c r="B7" s="12"/>
      <c r="C7" s="39" t="s">
        <v>65</v>
      </c>
      <c r="D7" s="26">
        <f>SUM(D4:D6)</f>
        <v>0</v>
      </c>
      <c r="E7" s="26">
        <f t="shared" ref="E7:F7" si="0">SUM(E4:E6)</f>
        <v>0</v>
      </c>
      <c r="F7" s="26">
        <f t="shared" si="0"/>
        <v>0</v>
      </c>
      <c r="G7" s="40"/>
    </row>
    <row r="8" spans="2:7"/>
    <row r="9" spans="2:7">
      <c r="B9" s="22" t="s">
        <v>66</v>
      </c>
    </row>
    <row r="10" spans="2:7">
      <c r="B10" s="27" t="s">
        <v>62</v>
      </c>
      <c r="C10" s="27" t="s">
        <v>68</v>
      </c>
      <c r="D10" s="21" t="s">
        <v>16</v>
      </c>
      <c r="E10" s="21" t="s">
        <v>17</v>
      </c>
      <c r="F10" s="21" t="s">
        <v>18</v>
      </c>
    </row>
    <row r="11" spans="2:7">
      <c r="B11" s="41"/>
      <c r="C11" s="31" t="s">
        <v>69</v>
      </c>
      <c r="D11" s="48"/>
      <c r="E11" s="48"/>
      <c r="F11" s="48"/>
    </row>
    <row r="12" spans="2:7">
      <c r="B12" s="42" t="str">
        <f>IF(+C4="","",C4)</f>
        <v/>
      </c>
      <c r="C12" s="31" t="s">
        <v>67</v>
      </c>
      <c r="D12" s="48"/>
      <c r="E12" s="48"/>
      <c r="F12" s="48"/>
    </row>
    <row r="13" spans="2:7">
      <c r="B13" s="43"/>
      <c r="C13" s="31" t="s">
        <v>75</v>
      </c>
      <c r="D13" s="48"/>
      <c r="E13" s="48"/>
      <c r="F13" s="48"/>
    </row>
    <row r="14" spans="2:7">
      <c r="B14" s="41"/>
      <c r="C14" s="31" t="s">
        <v>69</v>
      </c>
      <c r="D14" s="48"/>
      <c r="E14" s="48"/>
      <c r="F14" s="48"/>
    </row>
    <row r="15" spans="2:7">
      <c r="B15" s="42" t="str">
        <f>IF(+C5="","",C5)</f>
        <v/>
      </c>
      <c r="C15" s="31" t="s">
        <v>67</v>
      </c>
      <c r="D15" s="48"/>
      <c r="E15" s="48"/>
      <c r="F15" s="48"/>
    </row>
    <row r="16" spans="2:7">
      <c r="B16" s="43"/>
      <c r="C16" s="31" t="s">
        <v>75</v>
      </c>
      <c r="D16" s="48"/>
      <c r="E16" s="48"/>
      <c r="F16" s="48"/>
    </row>
    <row r="17" spans="2:7">
      <c r="B17" s="41"/>
      <c r="C17" s="31" t="s">
        <v>69</v>
      </c>
      <c r="D17" s="48"/>
      <c r="E17" s="48"/>
      <c r="F17" s="48"/>
    </row>
    <row r="18" spans="2:7">
      <c r="B18" s="42" t="str">
        <f>IF(+C6="","",C6)</f>
        <v/>
      </c>
      <c r="C18" s="31" t="s">
        <v>67</v>
      </c>
      <c r="D18" s="48"/>
      <c r="E18" s="48"/>
      <c r="F18" s="48"/>
    </row>
    <row r="19" spans="2:7">
      <c r="B19" s="43"/>
      <c r="C19" s="31" t="s">
        <v>75</v>
      </c>
      <c r="D19" s="48"/>
      <c r="E19" s="48"/>
      <c r="F19" s="48"/>
    </row>
    <row r="20" spans="2:7">
      <c r="B20" s="12"/>
      <c r="C20" s="39" t="s">
        <v>65</v>
      </c>
      <c r="D20" s="26">
        <f>SUM(D11:D19)</f>
        <v>0</v>
      </c>
      <c r="E20" s="26">
        <f t="shared" ref="E20:F20" si="1">SUM(E11:E19)</f>
        <v>0</v>
      </c>
      <c r="F20" s="26">
        <f t="shared" si="1"/>
        <v>0</v>
      </c>
    </row>
    <row r="21" spans="2:7">
      <c r="B21" s="45" t="s">
        <v>72</v>
      </c>
    </row>
    <row r="22" spans="2:7"/>
    <row r="23" spans="2:7">
      <c r="B23" s="22" t="s">
        <v>74</v>
      </c>
    </row>
    <row r="24" spans="2:7">
      <c r="B24" s="27" t="s">
        <v>76</v>
      </c>
      <c r="C24" s="27" t="s">
        <v>77</v>
      </c>
      <c r="D24" s="21" t="s">
        <v>16</v>
      </c>
      <c r="E24" s="21" t="s">
        <v>17</v>
      </c>
      <c r="F24" s="21" t="s">
        <v>18</v>
      </c>
      <c r="G24" s="27" t="s">
        <v>22</v>
      </c>
    </row>
    <row r="25" spans="2:7">
      <c r="B25" s="4" t="s">
        <v>73</v>
      </c>
      <c r="C25" s="4" t="s">
        <v>78</v>
      </c>
      <c r="D25" s="48"/>
      <c r="E25" s="48"/>
      <c r="F25" s="48"/>
      <c r="G25" s="44"/>
    </row>
    <row r="26" spans="2:7">
      <c r="B26" s="4" t="s">
        <v>73</v>
      </c>
      <c r="C26" s="4" t="s">
        <v>79</v>
      </c>
      <c r="D26" s="48"/>
      <c r="E26" s="48"/>
      <c r="F26" s="48"/>
      <c r="G26" s="44"/>
    </row>
    <row r="27" spans="2:7">
      <c r="B27" s="4" t="s">
        <v>73</v>
      </c>
      <c r="C27" s="4" t="s">
        <v>80</v>
      </c>
      <c r="D27" s="48"/>
      <c r="E27" s="48"/>
      <c r="F27" s="48"/>
      <c r="G27" s="44"/>
    </row>
    <row r="28" spans="2:7">
      <c r="B28" s="4" t="s">
        <v>81</v>
      </c>
      <c r="C28" s="4" t="s">
        <v>85</v>
      </c>
      <c r="D28" s="48"/>
      <c r="E28" s="48"/>
      <c r="F28" s="48"/>
      <c r="G28" s="44"/>
    </row>
    <row r="29" spans="2:7">
      <c r="B29" s="4" t="s">
        <v>81</v>
      </c>
      <c r="C29" s="4" t="s">
        <v>80</v>
      </c>
      <c r="D29" s="48"/>
      <c r="E29" s="48"/>
      <c r="F29" s="48"/>
      <c r="G29" s="44"/>
    </row>
    <row r="30" spans="2:7">
      <c r="B30" s="4" t="s">
        <v>82</v>
      </c>
      <c r="C30" s="4" t="s">
        <v>84</v>
      </c>
      <c r="D30" s="48"/>
      <c r="E30" s="48"/>
      <c r="F30" s="48"/>
      <c r="G30" s="44"/>
    </row>
    <row r="31" spans="2:7">
      <c r="B31" s="4" t="s">
        <v>83</v>
      </c>
      <c r="C31" s="7"/>
      <c r="D31" s="48"/>
      <c r="E31" s="48"/>
      <c r="F31" s="48"/>
      <c r="G31" s="44"/>
    </row>
    <row r="32" spans="2:7">
      <c r="B32" s="4" t="s">
        <v>86</v>
      </c>
      <c r="C32" s="46" t="s">
        <v>87</v>
      </c>
      <c r="D32" s="48"/>
      <c r="E32" s="48"/>
      <c r="F32" s="48"/>
      <c r="G32" s="15"/>
    </row>
    <row r="33" spans="2:7">
      <c r="B33" s="4" t="s">
        <v>86</v>
      </c>
      <c r="C33" s="46" t="s">
        <v>88</v>
      </c>
      <c r="D33" s="48"/>
      <c r="E33" s="48"/>
      <c r="F33" s="48"/>
      <c r="G33" s="15"/>
    </row>
    <row r="34" spans="2:7">
      <c r="B34" s="4" t="s">
        <v>113</v>
      </c>
      <c r="C34" s="46" t="s">
        <v>114</v>
      </c>
      <c r="D34" s="48">
        <f>ROUNDDOWN(+損益計画!C6/1.1*0.1*0.4,-3)</f>
        <v>0</v>
      </c>
      <c r="E34" s="48">
        <f>ROUNDDOWN(+損益計画!D6/1.1*0.1*0.4,-3)</f>
        <v>0</v>
      </c>
      <c r="F34" s="48">
        <f>ROUNDDOWN(+損益計画!E6/1.1*0.1*0.4,-3)</f>
        <v>0</v>
      </c>
      <c r="G34" s="15" t="s">
        <v>115</v>
      </c>
    </row>
    <row r="35" spans="2:7">
      <c r="B35" s="15"/>
      <c r="C35" s="15"/>
      <c r="D35" s="48"/>
      <c r="E35" s="48"/>
      <c r="F35" s="48"/>
      <c r="G35" s="15"/>
    </row>
    <row r="36" spans="2:7">
      <c r="B36" s="15"/>
      <c r="C36" s="15"/>
      <c r="D36" s="48"/>
      <c r="E36" s="48"/>
      <c r="F36" s="48"/>
      <c r="G36" s="15"/>
    </row>
    <row r="37" spans="2:7">
      <c r="B37" s="15"/>
      <c r="C37" s="15"/>
      <c r="D37" s="48"/>
      <c r="E37" s="48"/>
      <c r="F37" s="48"/>
      <c r="G37" s="15"/>
    </row>
    <row r="38" spans="2:7">
      <c r="B38" s="4" t="s">
        <v>74</v>
      </c>
      <c r="C38" s="15"/>
      <c r="D38" s="48"/>
      <c r="E38" s="48"/>
      <c r="F38" s="48"/>
      <c r="G38" s="15"/>
    </row>
    <row r="39" spans="2:7">
      <c r="B39" s="12"/>
      <c r="C39" s="39" t="s">
        <v>65</v>
      </c>
      <c r="D39" s="9">
        <f>SUM(D25:D38)</f>
        <v>0</v>
      </c>
      <c r="E39" s="9">
        <f t="shared" ref="E39:F39" si="2">SUM(E25:E38)</f>
        <v>0</v>
      </c>
      <c r="F39" s="9">
        <f t="shared" si="2"/>
        <v>0</v>
      </c>
      <c r="G39" s="4"/>
    </row>
    <row r="40" spans="2:7"/>
  </sheetData>
  <sheetProtection sheet="1" selectLockedCells="1"/>
  <phoneticPr fontId="3"/>
  <pageMargins left="0.7" right="0.7" top="0.75" bottom="0.75" header="0.3" footer="0.3"/>
  <pageSetup paperSize="9" scale="9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損益計画</vt:lpstr>
      <vt:lpstr>販売計画</vt:lpstr>
      <vt:lpstr>仕入計画</vt:lpstr>
      <vt:lpstr>人員計画</vt:lpstr>
      <vt:lpstr>資金・投資計画</vt:lpstr>
      <vt:lpstr>その他</vt:lpstr>
      <vt:lpstr>仕入計画!Print_Area</vt:lpstr>
      <vt:lpstr>資金・投資計画!Print_Area</vt:lpstr>
      <vt:lpstr>注意事項!Print_Area</vt:lpstr>
      <vt:lpstr>販売計画!Print_Area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takuro-hara</cp:lastModifiedBy>
  <cp:lastPrinted>2024-03-26T06:54:14Z</cp:lastPrinted>
  <dcterms:created xsi:type="dcterms:W3CDTF">2015-06-05T18:19:34Z</dcterms:created>
  <dcterms:modified xsi:type="dcterms:W3CDTF">2024-03-26T23:35:43Z</dcterms:modified>
</cp:coreProperties>
</file>